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95" windowWidth="20115" windowHeight="7875"/>
  </bookViews>
  <sheets>
    <sheet name="000" sheetId="2" r:id="rId1"/>
    <sheet name="VERDICT" sheetId="6" r:id="rId2"/>
    <sheet name="POINTS" sheetId="3" state="hidden" r:id="rId3"/>
    <sheet name="LISTES" sheetId="4" state="hidden" r:id="rId4"/>
    <sheet name="COMMENTAIRES" sheetId="5" state="hidden" r:id="rId5"/>
  </sheets>
  <calcPr calcId="145621"/>
</workbook>
</file>

<file path=xl/calcChain.xml><?xml version="1.0" encoding="utf-8"?>
<calcChain xmlns="http://schemas.openxmlformats.org/spreadsheetml/2006/main">
  <c r="D32" i="2" l="1"/>
  <c r="C19" i="2"/>
  <c r="D36" i="2"/>
  <c r="D35" i="2"/>
  <c r="D31" i="2"/>
  <c r="C30" i="2"/>
  <c r="D30" i="2" s="1"/>
  <c r="D28" i="2"/>
  <c r="D27" i="2"/>
  <c r="C34" i="2"/>
  <c r="D34" i="2" s="1"/>
  <c r="C33" i="2"/>
  <c r="D33" i="2" s="1"/>
  <c r="C29" i="2"/>
  <c r="D29" i="2" s="1"/>
  <c r="C14" i="2"/>
  <c r="C25" i="2" s="1"/>
  <c r="D25" i="2" s="1"/>
  <c r="C12" i="2"/>
  <c r="C26" i="2" s="1"/>
  <c r="D26" i="2" s="1"/>
  <c r="D39" i="2" l="1"/>
  <c r="B7" i="6" l="1"/>
  <c r="B4" i="6"/>
  <c r="B39" i="2"/>
</calcChain>
</file>

<file path=xl/sharedStrings.xml><?xml version="1.0" encoding="utf-8"?>
<sst xmlns="http://schemas.openxmlformats.org/spreadsheetml/2006/main" count="156" uniqueCount="86">
  <si>
    <t>Femme/Homme</t>
  </si>
  <si>
    <t>Pointure</t>
  </si>
  <si>
    <t>Quelques informations générales</t>
  </si>
  <si>
    <t>1. Indice de masse corporelle</t>
  </si>
  <si>
    <t>2. Indice de Sheldon</t>
  </si>
  <si>
    <t>NON</t>
  </si>
  <si>
    <t>4. Ratio abdomen / hanches</t>
  </si>
  <si>
    <t>5. Indice cormique</t>
  </si>
  <si>
    <t>6. Répartition des masses 1:  cheville (en cm)</t>
  </si>
  <si>
    <t>6. Répartition des masses 1:  poignet (en nb de doigts)</t>
  </si>
  <si>
    <t>7. La longueur des pieds</t>
  </si>
  <si>
    <t>Tour de tête [en cm]</t>
  </si>
  <si>
    <t>Tour de hanches [en cm]</t>
  </si>
  <si>
    <t>Tour de taille/abdomen [en cm]</t>
  </si>
  <si>
    <t>Votre Taille [en cm]</t>
  </si>
  <si>
    <t>Votre Poids [en kg]</t>
  </si>
  <si>
    <t>8. Du poids de la tête</t>
  </si>
  <si>
    <t>9. La hauteur des mollets</t>
  </si>
  <si>
    <t>10. Pour les femmes uniquement</t>
  </si>
  <si>
    <t>C</t>
  </si>
  <si>
    <t xml:space="preserve">Les informations à compléter </t>
  </si>
  <si>
    <t>Les informations à choisir dans la liste</t>
  </si>
  <si>
    <t>En orange</t>
  </si>
  <si>
    <t>En bleu</t>
  </si>
  <si>
    <t>En jaune</t>
  </si>
  <si>
    <t>Les informations calculées automatiquement</t>
  </si>
  <si>
    <t>La racine cubique du poids</t>
  </si>
  <si>
    <t>ETES-VOUS UN COUREUR NATUREL ?</t>
  </si>
  <si>
    <t>Le carré de la taille [en m]</t>
  </si>
  <si>
    <t>Taille assise [en cm]</t>
  </si>
  <si>
    <t>3. La couche adipeuse: la planche à la piscine</t>
  </si>
  <si>
    <t>3. La couche adipeuse: la planche à la mer</t>
  </si>
  <si>
    <t xml:space="preserve">masse </t>
  </si>
  <si>
    <t>points</t>
  </si>
  <si>
    <t>OUI</t>
  </si>
  <si>
    <t>POINTS</t>
  </si>
  <si>
    <t>REPONSE</t>
  </si>
  <si>
    <t>REPONSE F</t>
  </si>
  <si>
    <t>REPONSE H</t>
  </si>
  <si>
    <t>FEMME</t>
  </si>
  <si>
    <t>HOMME</t>
  </si>
  <si>
    <t>5. Indice cormique [EN %]</t>
  </si>
  <si>
    <t xml:space="preserve">Longueur "théorique" des pieds </t>
  </si>
  <si>
    <t>Longueur des pieds [mesurée en cm]</t>
  </si>
  <si>
    <t>AU DESSUS</t>
  </si>
  <si>
    <t>EN DESSOUS</t>
  </si>
  <si>
    <t>A</t>
  </si>
  <si>
    <t>B</t>
  </si>
  <si>
    <t>D</t>
  </si>
  <si>
    <t>E</t>
  </si>
  <si>
    <t>F</t>
  </si>
  <si>
    <t>G</t>
  </si>
  <si>
    <t>H</t>
  </si>
  <si>
    <t>I</t>
  </si>
  <si>
    <t>J</t>
  </si>
  <si>
    <t>K</t>
  </si>
  <si>
    <t>L</t>
  </si>
  <si>
    <t>RESULTATS</t>
  </si>
  <si>
    <t>SEMELLES DE VENT</t>
  </si>
  <si>
    <t>SEMELLES DE GOMME</t>
  </si>
  <si>
    <t>SEMELLE DE PIERRE</t>
  </si>
  <si>
    <t>SEMELLE DE PLOMB</t>
  </si>
  <si>
    <t>HOMME/FEMME</t>
  </si>
  <si>
    <t>Entre 0 et 5 points: Geoffrey Mutaï, Patrick Makau, Wilson Kiprotich, Moses Mosop: vous êtes démasqués!</t>
  </si>
  <si>
    <r>
      <t xml:space="preserve">Entre 5 et 10 points: Vous avez le gabarit idéal pour réussir dans ce sport. Auriez-vous des origines éthiopiennes? Ces excellents résultats vous valent de faire partie du groupe des </t>
    </r>
    <r>
      <rPr>
        <i/>
        <sz val="12"/>
        <color theme="1"/>
        <rFont val="Cambria"/>
        <family val="1"/>
        <scheme val="major"/>
      </rPr>
      <t>"semelles de vent".</t>
    </r>
  </si>
  <si>
    <r>
      <t xml:space="preserve">Entre 10 et 15: C'est encore très bien. Il ne vous manque pas grand-chose pour vous glisser dans la catégorie supérieure. Seulement les paramètres qui permettraient d'y prétendre ne sont pas tous améliorables par l'entraînement. Faites-vous une raison et pensez à la stupidité des méchantes sœurs de Cendrillon qui se rabotaient les pieds pour entrer dans le soulier de vair et épouser le Prince charmant. Vous appartenez à la catégorie dite des </t>
    </r>
    <r>
      <rPr>
        <i/>
        <sz val="12"/>
        <color theme="1"/>
        <rFont val="Cambria"/>
        <family val="1"/>
        <scheme val="major"/>
      </rPr>
      <t>"semelles de gomme".</t>
    </r>
  </si>
  <si>
    <r>
      <t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t>
    </r>
    <r>
      <rPr>
        <i/>
        <sz val="12"/>
        <color theme="1"/>
        <rFont val="Cambria"/>
        <family val="1"/>
        <scheme val="major"/>
      </rPr>
      <t>"semelles de bois".</t>
    </r>
    <r>
      <rPr>
        <sz val="12"/>
        <color theme="1"/>
        <rFont val="Cambria"/>
        <family val="1"/>
        <scheme val="major"/>
      </rPr>
      <t xml:space="preserve"> </t>
    </r>
  </si>
  <si>
    <r>
      <t>Entre 20 et 25: Là, cela devient plus difficile. Il vous faut des aptitudes cardiovasculaires au top pour faire illusion et ne pas se trouver trop pénalisé par rapport à des adversaires mieux carénés. Est-ce important? Sûrement pas pour celui qui court seulement dans le but d'entretenir sa forme. Alors continuez! Vous faites partie de la catégorie des "</t>
    </r>
    <r>
      <rPr>
        <i/>
        <sz val="12"/>
        <color theme="1"/>
        <rFont val="Cambria"/>
        <family val="1"/>
        <scheme val="major"/>
      </rPr>
      <t>semelles de pierre"</t>
    </r>
  </si>
  <si>
    <r>
      <t xml:space="preserve">Au-delà de 30: Beethoven faisait de la musique en étant sourd. Dans la même situation, vous seriez aussi muet, aveugle… Et vous n'auriez pas de piano! Mais pourquoi pas? Un tel acharnement inspire le respect. Puis dites-vous aussi qu'à chaque sortie vous avez infiniment plus de mérite que tous ces gringalets qui rebondissent sur le bitume comme des balles de tennis. En termes de santé, vous en tirez aussi nettement plus de bienfaits. Vous faites partie de la catégorie dites des </t>
    </r>
    <r>
      <rPr>
        <i/>
        <sz val="12"/>
        <color theme="1"/>
        <rFont val="Cambria"/>
        <family val="1"/>
        <scheme val="major"/>
      </rPr>
      <t>"semelles de platine"</t>
    </r>
    <r>
      <rPr>
        <sz val="12"/>
        <color theme="1"/>
        <rFont val="Cambria"/>
        <family val="1"/>
        <scheme val="major"/>
      </rPr>
      <t xml:space="preserve"> </t>
    </r>
  </si>
  <si>
    <r>
      <t xml:space="preserve">Entre 25 et 30: Manifestement, la course à pied vous va comme une robe à un chien. Vous lui êtes attaché? Mais bien sûr! On peut l'aimer pour un tas de raisons autres que la seule quête de performance. Dans une chanson intitulée </t>
    </r>
    <r>
      <rPr>
        <i/>
        <sz val="12"/>
        <color theme="1"/>
        <rFont val="Cambria"/>
        <family val="1"/>
        <scheme val="major"/>
      </rPr>
      <t>Le Barbier de Belleville</t>
    </r>
    <r>
      <rPr>
        <sz val="12"/>
        <color theme="1"/>
        <rFont val="Cambria"/>
        <family val="1"/>
        <scheme val="major"/>
      </rPr>
      <t>, Serge Reggiani chante une phrase qui semble écrite pour vous: "Alors, avouez, que c'est râlant d'avoir la vocation sans le talent." Vous faites partie de la catégorie des "semelles de plomb"</t>
    </r>
  </si>
  <si>
    <t>SEMELLES DE BOIS</t>
  </si>
  <si>
    <t>SEMELLES DE PLATINE</t>
  </si>
  <si>
    <t>VERDICT</t>
  </si>
  <si>
    <t>VOUS</t>
  </si>
  <si>
    <t>VOS POINTS</t>
  </si>
  <si>
    <t>4-10</t>
  </si>
  <si>
    <t xml:space="preserve"> 1-2</t>
  </si>
  <si>
    <t>QUESTIONS DU TEST</t>
  </si>
  <si>
    <t>2</t>
  </si>
  <si>
    <t>1-2-5-7-8</t>
  </si>
  <si>
    <t>1</t>
  </si>
  <si>
    <t>4</t>
  </si>
  <si>
    <t>5</t>
  </si>
  <si>
    <t>7</t>
  </si>
  <si>
    <t>8</t>
  </si>
  <si>
    <t>Le test pas à pas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</si>
</sst>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 #,##0.00_ ;_ * \-#,##0.00_ ;_ * &quot;-&quot;??_ ;_ @_ "/>
  </numFmts>
  <fonts count="17" x14ac:knownFonts="1">
    <font>
      <sz val="11"/>
      <color theme="1"/>
      <name val="Calibri"/>
      <family val="2"/>
      <scheme val="minor"/>
    </font>
    <font>
      <sz val="11"/>
      <color theme="1"/>
      <name val="Calibri"/>
      <family val="2"/>
      <scheme val="minor"/>
    </font>
    <font>
      <sz val="28"/>
      <color theme="1"/>
      <name val="Calibri"/>
      <family val="2"/>
      <scheme val="minor"/>
    </font>
    <font>
      <sz val="12"/>
      <color theme="1"/>
      <name val="Cambria"/>
      <family val="1"/>
      <scheme val="major"/>
    </font>
    <font>
      <i/>
      <sz val="12"/>
      <color theme="1"/>
      <name val="Cambria"/>
      <family val="1"/>
      <scheme val="major"/>
    </font>
    <font>
      <sz val="14"/>
      <color theme="1"/>
      <name val="Calibri"/>
      <family val="2"/>
      <scheme val="minor"/>
    </font>
    <font>
      <b/>
      <sz val="20"/>
      <color rgb="FFFF0000"/>
      <name val="Calibri"/>
      <family val="2"/>
      <scheme val="minor"/>
    </font>
    <font>
      <b/>
      <sz val="11"/>
      <color theme="1"/>
      <name val="Calibri"/>
      <family val="2"/>
      <scheme val="minor"/>
    </font>
    <font>
      <sz val="28"/>
      <color theme="0"/>
      <name val="Akzidenz-Grotesk BQ Condensed"/>
      <family val="3"/>
    </font>
    <font>
      <sz val="20"/>
      <color theme="0"/>
      <name val="Calibri"/>
      <family val="2"/>
      <scheme val="minor"/>
    </font>
    <font>
      <i/>
      <sz val="11"/>
      <color theme="1"/>
      <name val="Calibri"/>
      <family val="2"/>
      <scheme val="minor"/>
    </font>
    <font>
      <sz val="11"/>
      <color theme="1"/>
      <name val="HelveticaNeueLT Std"/>
      <family val="2"/>
    </font>
    <font>
      <b/>
      <sz val="11"/>
      <color theme="1"/>
      <name val="HelveticaNeueLT Std"/>
      <family val="2"/>
    </font>
    <font>
      <b/>
      <sz val="11"/>
      <color rgb="FFFF0000"/>
      <name val="HelveticaNeueLT Std"/>
      <family val="2"/>
    </font>
    <font>
      <sz val="8"/>
      <color theme="1"/>
      <name val="HelveticaNeueLT Std"/>
      <family val="2"/>
    </font>
    <font>
      <sz val="18"/>
      <color theme="3" tint="-0.499984740745262"/>
      <name val="HelveticaNeueLT Std"/>
      <family val="2"/>
    </font>
    <font>
      <sz val="14"/>
      <color theme="8" tint="-0.499984740745262"/>
      <name val="HelveticaNeueLT Std Med"/>
      <family val="2"/>
    </font>
  </fonts>
  <fills count="12">
    <fill>
      <patternFill patternType="none"/>
    </fill>
    <fill>
      <patternFill patternType="gray125"/>
    </fill>
    <fill>
      <patternFill patternType="solid">
        <fgColor rgb="FFFFC000"/>
        <bgColor indexed="64"/>
      </patternFill>
    </fill>
    <fill>
      <patternFill patternType="solid">
        <fgColor rgb="FF92D050"/>
        <bgColor indexed="64"/>
      </patternFill>
    </fill>
    <fill>
      <patternFill patternType="solid">
        <fgColor rgb="FFFFFF00"/>
        <bgColor indexed="64"/>
      </patternFill>
    </fill>
    <fill>
      <patternFill patternType="solid">
        <fgColor rgb="FF00B0F0"/>
        <bgColor indexed="64"/>
      </patternFill>
    </fill>
    <fill>
      <patternFill patternType="solid">
        <fgColor theme="8" tint="0.39997558519241921"/>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8" tint="0.39988402966399123"/>
        <bgColor theme="0"/>
      </patternFill>
    </fill>
    <fill>
      <patternFill patternType="solid">
        <fgColor theme="8" tint="0.39994506668294322"/>
        <bgColor indexed="64"/>
      </patternFill>
    </fill>
    <fill>
      <patternFill patternType="solid">
        <fgColor theme="8" tint="0.39994506668294322"/>
        <bgColor auto="1"/>
      </patternFill>
    </fill>
  </fills>
  <borders count="4">
    <border>
      <left/>
      <right/>
      <top/>
      <bottom/>
      <diagonal/>
    </border>
    <border>
      <left style="thin">
        <color theme="8" tint="-0.249977111117893"/>
      </left>
      <right style="thin">
        <color theme="8" tint="-0.249977111117893"/>
      </right>
      <top style="thin">
        <color theme="8" tint="-0.249977111117893"/>
      </top>
      <bottom style="thin">
        <color theme="8" tint="-0.249977111117893"/>
      </bottom>
      <diagonal/>
    </border>
    <border>
      <left/>
      <right style="thin">
        <color theme="8" tint="-0.249977111117893"/>
      </right>
      <top/>
      <bottom/>
      <diagonal/>
    </border>
    <border>
      <left style="thin">
        <color theme="8" tint="-0.249977111117893"/>
      </left>
      <right style="thin">
        <color theme="8" tint="-0.249977111117893"/>
      </right>
      <top/>
      <bottom/>
      <diagonal/>
    </border>
  </borders>
  <cellStyleXfs count="2">
    <xf numFmtId="0" fontId="0" fillId="0" borderId="0"/>
    <xf numFmtId="43" fontId="1" fillId="0" borderId="0" applyFont="0" applyFill="0" applyBorder="0" applyAlignment="0" applyProtection="0"/>
  </cellStyleXfs>
  <cellXfs count="53">
    <xf numFmtId="0" fontId="0" fillId="0" borderId="0" xfId="0"/>
    <xf numFmtId="0" fontId="0" fillId="0" borderId="0" xfId="0" applyBorder="1" applyProtection="1">
      <protection locked="0"/>
    </xf>
    <xf numFmtId="0" fontId="0" fillId="0" borderId="0" xfId="0" applyProtection="1">
      <protection locked="0"/>
    </xf>
    <xf numFmtId="0" fontId="0" fillId="3" borderId="0" xfId="0" applyFill="1" applyBorder="1"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0" fillId="5" borderId="0" xfId="0" applyFill="1" applyBorder="1" applyAlignment="1" applyProtection="1">
      <alignment horizontal="center"/>
      <protection locked="0"/>
    </xf>
    <xf numFmtId="0" fontId="0" fillId="5" borderId="0" xfId="0" applyFill="1" applyBorder="1" applyAlignment="1" applyProtection="1">
      <alignment horizontal="center" vertical="center"/>
      <protection locked="0"/>
    </xf>
    <xf numFmtId="0" fontId="0" fillId="0" borderId="0" xfId="0" applyBorder="1" applyAlignment="1" applyProtection="1">
      <alignment horizontal="center"/>
      <protection locked="0"/>
    </xf>
    <xf numFmtId="0" fontId="3" fillId="0" borderId="0" xfId="0" applyFont="1" applyAlignment="1" applyProtection="1">
      <alignment horizontal="center" vertical="center"/>
      <protection locked="0"/>
    </xf>
    <xf numFmtId="0" fontId="3" fillId="0" borderId="0" xfId="0" applyFont="1" applyProtection="1">
      <protection locked="0"/>
    </xf>
    <xf numFmtId="0" fontId="3" fillId="0" borderId="0" xfId="0" applyFont="1" applyAlignment="1" applyProtection="1">
      <alignment horizontal="left" vertical="center" wrapText="1"/>
      <protection locked="0"/>
    </xf>
    <xf numFmtId="0" fontId="0" fillId="0" borderId="0" xfId="0" applyFill="1" applyProtection="1">
      <protection locked="0"/>
    </xf>
    <xf numFmtId="0" fontId="0" fillId="0" borderId="0" xfId="0" applyFill="1" applyAlignment="1" applyProtection="1">
      <alignment horizontal="center" vertical="center"/>
      <protection locked="0"/>
    </xf>
    <xf numFmtId="0" fontId="5" fillId="0" borderId="0" xfId="0" applyFont="1" applyFill="1" applyProtection="1">
      <protection locked="0"/>
    </xf>
    <xf numFmtId="0" fontId="0" fillId="0" borderId="0" xfId="0" applyFill="1" applyBorder="1" applyProtection="1">
      <protection locked="0"/>
    </xf>
    <xf numFmtId="0" fontId="5" fillId="0" borderId="0" xfId="0" applyFont="1" applyFill="1" applyBorder="1" applyProtection="1">
      <protection locked="0"/>
    </xf>
    <xf numFmtId="0" fontId="7" fillId="0" borderId="0" xfId="0" applyFont="1" applyFill="1" applyProtection="1">
      <protection locked="0"/>
    </xf>
    <xf numFmtId="0" fontId="7" fillId="0" borderId="0" xfId="0" applyFont="1" applyFill="1" applyBorder="1" applyAlignment="1" applyProtection="1">
      <alignment horizontal="center" vertical="center"/>
      <protection locked="0"/>
    </xf>
    <xf numFmtId="0" fontId="7" fillId="0" borderId="0" xfId="0" applyFont="1" applyFill="1" applyBorder="1" applyProtection="1">
      <protection locked="0"/>
    </xf>
    <xf numFmtId="0" fontId="0" fillId="6" borderId="0" xfId="0" applyFill="1" applyProtection="1">
      <protection locked="0"/>
    </xf>
    <xf numFmtId="0" fontId="10" fillId="0" borderId="0" xfId="0" applyFont="1" applyFill="1" applyProtection="1">
      <protection locked="0"/>
    </xf>
    <xf numFmtId="0" fontId="11" fillId="2" borderId="1" xfId="0" applyFont="1" applyFill="1" applyBorder="1" applyAlignment="1" applyProtection="1">
      <alignment horizontal="center" vertical="center"/>
      <protection locked="0"/>
    </xf>
    <xf numFmtId="2" fontId="11" fillId="4" borderId="1" xfId="1" applyNumberFormat="1" applyFont="1" applyFill="1" applyBorder="1" applyAlignment="1" applyProtection="1">
      <alignment horizontal="center" vertical="center"/>
    </xf>
    <xf numFmtId="0" fontId="11" fillId="2" borderId="0" xfId="0" applyFont="1" applyFill="1" applyBorder="1" applyProtection="1">
      <protection locked="0"/>
    </xf>
    <xf numFmtId="0" fontId="11" fillId="5" borderId="1" xfId="0" applyFont="1" applyFill="1" applyBorder="1" applyAlignment="1" applyProtection="1">
      <alignment horizontal="center" vertical="center"/>
      <protection locked="0"/>
    </xf>
    <xf numFmtId="0" fontId="12" fillId="8" borderId="1" xfId="0" quotePrefix="1" applyFont="1" applyFill="1" applyBorder="1" applyAlignment="1" applyProtection="1">
      <alignment horizontal="center" vertical="center"/>
    </xf>
    <xf numFmtId="0" fontId="12" fillId="8" borderId="1" xfId="0" quotePrefix="1" applyFont="1" applyFill="1" applyBorder="1" applyAlignment="1" applyProtection="1">
      <alignment horizontal="center"/>
    </xf>
    <xf numFmtId="2" fontId="11" fillId="4" borderId="1" xfId="0" applyNumberFormat="1" applyFont="1" applyFill="1" applyBorder="1" applyAlignment="1" applyProtection="1">
      <alignment horizontal="center" vertical="center"/>
    </xf>
    <xf numFmtId="0" fontId="13" fillId="8" borderId="1" xfId="0" applyFont="1" applyFill="1" applyBorder="1" applyAlignment="1" applyProtection="1">
      <alignment horizontal="center" vertical="center"/>
    </xf>
    <xf numFmtId="0" fontId="6" fillId="8" borderId="1" xfId="0" applyFont="1" applyFill="1" applyBorder="1" applyAlignment="1" applyProtection="1">
      <alignment horizontal="center" vertical="center"/>
    </xf>
    <xf numFmtId="0" fontId="14" fillId="5" borderId="1" xfId="0" applyFont="1" applyFill="1" applyBorder="1" applyAlignment="1" applyProtection="1">
      <alignment horizontal="center" vertical="center"/>
      <protection locked="0"/>
    </xf>
    <xf numFmtId="0" fontId="9" fillId="7" borderId="0" xfId="0" applyFont="1" applyFill="1" applyBorder="1" applyAlignment="1" applyProtection="1">
      <alignment horizontal="left" vertical="center" indent="2"/>
      <protection locked="0"/>
    </xf>
    <xf numFmtId="0" fontId="15" fillId="9" borderId="0" xfId="0" applyFont="1" applyFill="1" applyBorder="1" applyAlignment="1" applyProtection="1">
      <alignment horizontal="center" vertical="center" wrapText="1"/>
      <protection locked="0"/>
    </xf>
    <xf numFmtId="0" fontId="0" fillId="0" borderId="0" xfId="0" applyFill="1" applyProtection="1"/>
    <xf numFmtId="0" fontId="11" fillId="8" borderId="1" xfId="0" applyFont="1" applyFill="1" applyBorder="1" applyProtection="1"/>
    <xf numFmtId="0" fontId="11" fillId="4" borderId="1" xfId="0" applyFont="1" applyFill="1" applyBorder="1" applyProtection="1"/>
    <xf numFmtId="0" fontId="9" fillId="7" borderId="0" xfId="0" applyFont="1" applyFill="1" applyBorder="1" applyAlignment="1" applyProtection="1">
      <alignment horizontal="center" vertical="center"/>
      <protection locked="0"/>
    </xf>
    <xf numFmtId="0" fontId="11" fillId="2" borderId="0" xfId="0" applyFont="1" applyFill="1" applyBorder="1" applyAlignment="1" applyProtection="1">
      <alignment horizontal="center"/>
    </xf>
    <xf numFmtId="0" fontId="11" fillId="5" borderId="0" xfId="0" applyFont="1" applyFill="1" applyBorder="1" applyProtection="1"/>
    <xf numFmtId="0" fontId="11" fillId="5" borderId="0" xfId="0" applyFont="1" applyFill="1" applyBorder="1" applyAlignment="1" applyProtection="1">
      <alignment horizontal="center"/>
    </xf>
    <xf numFmtId="0" fontId="11" fillId="4" borderId="0" xfId="0" applyFont="1" applyFill="1" applyBorder="1" applyProtection="1"/>
    <xf numFmtId="0" fontId="11" fillId="4" borderId="0" xfId="0" applyFont="1" applyFill="1" applyBorder="1" applyAlignment="1" applyProtection="1">
      <alignment horizontal="center"/>
    </xf>
    <xf numFmtId="0" fontId="16" fillId="10" borderId="2" xfId="0" applyFont="1" applyFill="1" applyBorder="1" applyProtection="1"/>
    <xf numFmtId="0" fontId="16" fillId="10" borderId="3" xfId="0" applyFont="1" applyFill="1" applyBorder="1" applyAlignment="1" applyProtection="1">
      <alignment horizontal="center" vertical="center"/>
    </xf>
    <xf numFmtId="0" fontId="16" fillId="10" borderId="0" xfId="0" applyFont="1" applyFill="1" applyBorder="1" applyAlignment="1" applyProtection="1">
      <alignment horizontal="center" vertical="center"/>
    </xf>
    <xf numFmtId="0" fontId="16" fillId="11" borderId="2" xfId="0" applyFont="1" applyFill="1" applyBorder="1" applyProtection="1"/>
    <xf numFmtId="0" fontId="16" fillId="11" borderId="2" xfId="0" applyFont="1" applyFill="1" applyBorder="1" applyAlignment="1" applyProtection="1">
      <alignment horizontal="center" vertical="center"/>
    </xf>
    <xf numFmtId="0" fontId="16" fillId="11" borderId="0" xfId="0" applyFont="1" applyFill="1" applyBorder="1" applyAlignment="1" applyProtection="1">
      <alignment horizontal="center" vertical="center"/>
    </xf>
    <xf numFmtId="0" fontId="8" fillId="6" borderId="0" xfId="0" applyFont="1" applyFill="1" applyBorder="1" applyAlignment="1" applyProtection="1">
      <alignment horizontal="left"/>
      <protection locked="0"/>
    </xf>
    <xf numFmtId="0" fontId="2" fillId="6" borderId="0" xfId="0" applyFont="1" applyFill="1" applyBorder="1" applyAlignment="1" applyProtection="1">
      <alignment horizontal="left"/>
      <protection locked="0"/>
    </xf>
    <xf numFmtId="0" fontId="8" fillId="6" borderId="0" xfId="0" applyFont="1" applyFill="1" applyBorder="1" applyAlignment="1" applyProtection="1">
      <alignment horizontal="left" indent="8"/>
      <protection locked="0"/>
    </xf>
    <xf numFmtId="0" fontId="2" fillId="6" borderId="0" xfId="0" applyFont="1" applyFill="1" applyBorder="1" applyAlignment="1" applyProtection="1">
      <alignment horizontal="left" indent="8"/>
      <protection locked="0"/>
    </xf>
  </cellXfs>
  <cellStyles count="2">
    <cellStyle name="Milliers" xfId="1" builtinId="3"/>
    <cellStyle name="Normal" xfId="0" builtinId="0"/>
  </cellStyles>
  <dxfs count="0"/>
  <tableStyles count="0" defaultTableStyle="TableStyleMedium2" defaultPivotStyle="PivotStyleLight16"/>
  <colors>
    <mruColors>
      <color rgb="FFCC0000"/>
      <color rgb="FFA5002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VERDICT!A1"/></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000'!A1"/></Relationships>
</file>

<file path=xl/drawings/drawing1.xml><?xml version="1.0" encoding="utf-8"?>
<xdr:wsDr xmlns:xdr="http://schemas.openxmlformats.org/drawingml/2006/spreadsheetDrawing" xmlns:a="http://schemas.openxmlformats.org/drawingml/2006/main">
  <xdr:twoCellAnchor>
    <xdr:from>
      <xdr:col>1</xdr:col>
      <xdr:colOff>0</xdr:colOff>
      <xdr:row>40</xdr:row>
      <xdr:rowOff>76200</xdr:rowOff>
    </xdr:from>
    <xdr:to>
      <xdr:col>1</xdr:col>
      <xdr:colOff>3437283</xdr:colOff>
      <xdr:row>42</xdr:row>
      <xdr:rowOff>99391</xdr:rowOff>
    </xdr:to>
    <xdr:sp macro="" textlink="">
      <xdr:nvSpPr>
        <xdr:cNvPr id="2" name="Rectangle à coins arrondis 1">
          <a:hlinkClick xmlns:r="http://schemas.openxmlformats.org/officeDocument/2006/relationships" r:id="rId1"/>
        </xdr:cNvPr>
        <xdr:cNvSpPr/>
      </xdr:nvSpPr>
      <xdr:spPr>
        <a:xfrm>
          <a:off x="762000" y="8234570"/>
          <a:ext cx="3437283" cy="404191"/>
        </a:xfrm>
        <a:prstGeom prst="roundRect">
          <a:avLst/>
        </a:prstGeom>
        <a:solidFill>
          <a:schemeClr val="accent5">
            <a:lumMod val="75000"/>
          </a:schemeClr>
        </a:solidFill>
        <a:ln>
          <a:noFill/>
        </a:ln>
        <a:effectLst>
          <a:outerShdw blurRad="127000" dist="38100" dir="2160000" sx="99000" sy="99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lang="fr-BE" sz="2000">
              <a:solidFill>
                <a:schemeClr val="bg1"/>
              </a:solidFill>
              <a:latin typeface="Akzidenz-Grotesk BQ Condensed" pitchFamily="50" charset="0"/>
            </a:rPr>
            <a:t>VOIR</a:t>
          </a:r>
          <a:r>
            <a:rPr lang="fr-BE" sz="2000" baseline="0">
              <a:solidFill>
                <a:schemeClr val="bg1"/>
              </a:solidFill>
              <a:latin typeface="Akzidenz-Grotesk BQ Condensed" pitchFamily="50" charset="0"/>
            </a:rPr>
            <a:t> LE VERDICT</a:t>
          </a:r>
        </a:p>
      </xdr:txBody>
    </xdr:sp>
    <xdr:clientData/>
  </xdr:twoCellAnchor>
  <xdr:twoCellAnchor>
    <xdr:from>
      <xdr:col>1</xdr:col>
      <xdr:colOff>2956892</xdr:colOff>
      <xdr:row>40</xdr:row>
      <xdr:rowOff>182216</xdr:rowOff>
    </xdr:from>
    <xdr:to>
      <xdr:col>1</xdr:col>
      <xdr:colOff>3304761</xdr:colOff>
      <xdr:row>41</xdr:row>
      <xdr:rowOff>182216</xdr:rowOff>
    </xdr:to>
    <xdr:sp macro="" textlink="">
      <xdr:nvSpPr>
        <xdr:cNvPr id="4" name="Flèche droite 3"/>
        <xdr:cNvSpPr/>
      </xdr:nvSpPr>
      <xdr:spPr>
        <a:xfrm>
          <a:off x="3718892" y="8357151"/>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3</xdr:col>
      <xdr:colOff>1316927</xdr:colOff>
      <xdr:row>1</xdr:row>
      <xdr:rowOff>66261</xdr:rowOff>
    </xdr:from>
    <xdr:to>
      <xdr:col>6</xdr:col>
      <xdr:colOff>24839</xdr:colOff>
      <xdr:row>1</xdr:row>
      <xdr:rowOff>402826</xdr:rowOff>
    </xdr:to>
    <xdr:pic>
      <xdr:nvPicPr>
        <xdr:cNvPr id="7" name="Imag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77601" y="256761"/>
          <a:ext cx="2178325" cy="3365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3076576</xdr:colOff>
      <xdr:row>8</xdr:row>
      <xdr:rowOff>57150</xdr:rowOff>
    </xdr:from>
    <xdr:to>
      <xdr:col>1</xdr:col>
      <xdr:colOff>6781800</xdr:colOff>
      <xdr:row>10</xdr:row>
      <xdr:rowOff>171449</xdr:rowOff>
    </xdr:to>
    <xdr:sp macro="" textlink="">
      <xdr:nvSpPr>
        <xdr:cNvPr id="2" name="Rectangle à coins arrondis 1">
          <a:hlinkClick xmlns:r="http://schemas.openxmlformats.org/officeDocument/2006/relationships" r:id="rId1"/>
        </xdr:cNvPr>
        <xdr:cNvSpPr/>
      </xdr:nvSpPr>
      <xdr:spPr>
        <a:xfrm>
          <a:off x="3838576" y="4067175"/>
          <a:ext cx="3705224" cy="495299"/>
        </a:xfrm>
        <a:prstGeom prst="roundRect">
          <a:avLst/>
        </a:prstGeom>
        <a:solidFill>
          <a:schemeClr val="accent5">
            <a:lumMod val="75000"/>
          </a:schemeClr>
        </a:solidFill>
        <a:ln>
          <a:noFill/>
        </a:ln>
        <a:effectLst>
          <a:outerShdw blurRad="127000" dist="38100" dir="2280000" algn="ctr" rotWithShape="0">
            <a:schemeClr val="tx1"/>
          </a:outerShdw>
        </a:effectLst>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r"/>
          <a:r>
            <a:rPr lang="fr-BE" sz="2000">
              <a:solidFill>
                <a:schemeClr val="bg1"/>
              </a:solidFill>
              <a:latin typeface="Akzidenz-Grotesk BQ Condensed" pitchFamily="50" charset="0"/>
            </a:rPr>
            <a:t>RETOUR A LA FEUILLE</a:t>
          </a:r>
          <a:r>
            <a:rPr lang="fr-BE" sz="2000" baseline="0">
              <a:solidFill>
                <a:schemeClr val="bg1"/>
              </a:solidFill>
              <a:latin typeface="Akzidenz-Grotesk BQ Condensed" pitchFamily="50" charset="0"/>
            </a:rPr>
            <a:t> DE CALCULS</a:t>
          </a:r>
        </a:p>
      </xdr:txBody>
    </xdr:sp>
    <xdr:clientData/>
  </xdr:twoCellAnchor>
  <xdr:twoCellAnchor>
    <xdr:from>
      <xdr:col>1</xdr:col>
      <xdr:colOff>3276600</xdr:colOff>
      <xdr:row>9</xdr:row>
      <xdr:rowOff>9525</xdr:rowOff>
    </xdr:from>
    <xdr:to>
      <xdr:col>1</xdr:col>
      <xdr:colOff>3624469</xdr:colOff>
      <xdr:row>10</xdr:row>
      <xdr:rowOff>9525</xdr:rowOff>
    </xdr:to>
    <xdr:sp macro="" textlink="">
      <xdr:nvSpPr>
        <xdr:cNvPr id="4" name="Flèche droite 3"/>
        <xdr:cNvSpPr/>
      </xdr:nvSpPr>
      <xdr:spPr>
        <a:xfrm rot="10800000">
          <a:off x="4038600" y="4210050"/>
          <a:ext cx="347869" cy="190500"/>
        </a:xfrm>
        <a:prstGeom prst="rightArrow">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BE" sz="1100"/>
        </a:p>
      </xdr:txBody>
    </xdr:sp>
    <xdr:clientData/>
  </xdr:twoCellAnchor>
  <xdr:twoCellAnchor editAs="oneCell">
    <xdr:from>
      <xdr:col>1</xdr:col>
      <xdr:colOff>5600700</xdr:colOff>
      <xdr:row>1</xdr:row>
      <xdr:rowOff>133350</xdr:rowOff>
    </xdr:from>
    <xdr:to>
      <xdr:col>3</xdr:col>
      <xdr:colOff>206650</xdr:colOff>
      <xdr:row>1</xdr:row>
      <xdr:rowOff>469915</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62700" y="323850"/>
          <a:ext cx="2178325" cy="336565"/>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2:F39"/>
  <sheetViews>
    <sheetView showGridLines="0" tabSelected="1" zoomScale="115" zoomScaleNormal="115" workbookViewId="0"/>
  </sheetViews>
  <sheetFormatPr baseColWidth="10" defaultRowHeight="15" x14ac:dyDescent="0.25"/>
  <cols>
    <col min="1" max="1" width="11.42578125" style="12"/>
    <col min="2" max="2" width="53.85546875" style="12" customWidth="1"/>
    <col min="3" max="3" width="10.5703125" style="13" bestFit="1" customWidth="1"/>
    <col min="4" max="4" width="29.140625" style="13" bestFit="1" customWidth="1"/>
    <col min="5" max="5" width="11.42578125" style="12" customWidth="1"/>
    <col min="6" max="16384" width="11.42578125" style="12"/>
  </cols>
  <sheetData>
    <row r="2" spans="1:6" s="20" customFormat="1" ht="36" x14ac:dyDescent="0.55000000000000004">
      <c r="B2" s="49" t="s">
        <v>27</v>
      </c>
      <c r="C2" s="50"/>
      <c r="D2" s="50"/>
    </row>
    <row r="4" spans="1:6" x14ac:dyDescent="0.25">
      <c r="B4" s="24" t="s">
        <v>20</v>
      </c>
      <c r="C4" s="38" t="s">
        <v>22</v>
      </c>
    </row>
    <row r="5" spans="1:6" x14ac:dyDescent="0.25">
      <c r="B5" s="39" t="s">
        <v>21</v>
      </c>
      <c r="C5" s="40" t="s">
        <v>23</v>
      </c>
    </row>
    <row r="6" spans="1:6" x14ac:dyDescent="0.25">
      <c r="B6" s="41" t="s">
        <v>25</v>
      </c>
      <c r="C6" s="42" t="s">
        <v>24</v>
      </c>
      <c r="F6" s="34"/>
    </row>
    <row r="8" spans="1:6" s="14" customFormat="1" ht="18.75" x14ac:dyDescent="0.3">
      <c r="B8" s="43" t="s">
        <v>2</v>
      </c>
      <c r="C8" s="44" t="s">
        <v>73</v>
      </c>
      <c r="D8" s="45" t="s">
        <v>77</v>
      </c>
    </row>
    <row r="10" spans="1:6" x14ac:dyDescent="0.25">
      <c r="A10" s="15"/>
      <c r="B10" s="35" t="s">
        <v>0</v>
      </c>
      <c r="C10" s="25" t="s">
        <v>40</v>
      </c>
      <c r="D10" s="26" t="s">
        <v>75</v>
      </c>
    </row>
    <row r="11" spans="1:6" x14ac:dyDescent="0.25">
      <c r="A11" s="15"/>
      <c r="B11" s="35" t="s">
        <v>15</v>
      </c>
      <c r="C11" s="22">
        <v>66</v>
      </c>
      <c r="D11" s="27" t="s">
        <v>76</v>
      </c>
    </row>
    <row r="12" spans="1:6" x14ac:dyDescent="0.25">
      <c r="A12" s="15"/>
      <c r="B12" s="36" t="s">
        <v>26</v>
      </c>
      <c r="C12" s="23">
        <f>+C11^(1/3)</f>
        <v>4.0412400206221895</v>
      </c>
      <c r="D12" s="27" t="s">
        <v>78</v>
      </c>
    </row>
    <row r="13" spans="1:6" x14ac:dyDescent="0.25">
      <c r="A13" s="15"/>
      <c r="B13" s="35" t="s">
        <v>14</v>
      </c>
      <c r="C13" s="22">
        <v>172</v>
      </c>
      <c r="D13" s="27" t="s">
        <v>79</v>
      </c>
    </row>
    <row r="14" spans="1:6" x14ac:dyDescent="0.25">
      <c r="A14" s="15"/>
      <c r="B14" s="36" t="s">
        <v>28</v>
      </c>
      <c r="C14" s="23">
        <f>(C13/100)^2</f>
        <v>2.9583999999999997</v>
      </c>
      <c r="D14" s="27" t="s">
        <v>80</v>
      </c>
    </row>
    <row r="15" spans="1:6" x14ac:dyDescent="0.25">
      <c r="A15" s="15"/>
      <c r="B15" s="35" t="s">
        <v>13</v>
      </c>
      <c r="C15" s="22">
        <v>80</v>
      </c>
      <c r="D15" s="26" t="s">
        <v>81</v>
      </c>
    </row>
    <row r="16" spans="1:6" x14ac:dyDescent="0.25">
      <c r="A16" s="15"/>
      <c r="B16" s="35" t="s">
        <v>12</v>
      </c>
      <c r="C16" s="22">
        <v>90</v>
      </c>
      <c r="D16" s="26" t="s">
        <v>81</v>
      </c>
    </row>
    <row r="17" spans="1:6" x14ac:dyDescent="0.25">
      <c r="A17" s="15"/>
      <c r="B17" s="35" t="s">
        <v>29</v>
      </c>
      <c r="C17" s="22">
        <v>84</v>
      </c>
      <c r="D17" s="26" t="s">
        <v>82</v>
      </c>
    </row>
    <row r="18" spans="1:6" x14ac:dyDescent="0.25">
      <c r="A18" s="15"/>
      <c r="B18" s="35" t="s">
        <v>1</v>
      </c>
      <c r="C18" s="22">
        <v>42</v>
      </c>
      <c r="D18" s="26" t="s">
        <v>83</v>
      </c>
    </row>
    <row r="19" spans="1:6" x14ac:dyDescent="0.25">
      <c r="A19" s="15"/>
      <c r="B19" s="36" t="s">
        <v>42</v>
      </c>
      <c r="C19" s="23">
        <f>(C18*2/3)-1</f>
        <v>27</v>
      </c>
      <c r="D19" s="26" t="s">
        <v>83</v>
      </c>
    </row>
    <row r="20" spans="1:6" x14ac:dyDescent="0.25">
      <c r="A20" s="15"/>
      <c r="B20" s="35" t="s">
        <v>43</v>
      </c>
      <c r="C20" s="22">
        <v>27</v>
      </c>
      <c r="D20" s="26" t="s">
        <v>83</v>
      </c>
    </row>
    <row r="21" spans="1:6" x14ac:dyDescent="0.25">
      <c r="B21" s="35" t="s">
        <v>11</v>
      </c>
      <c r="C21" s="22">
        <v>57</v>
      </c>
      <c r="D21" s="26" t="s">
        <v>84</v>
      </c>
    </row>
    <row r="22" spans="1:6" x14ac:dyDescent="0.25">
      <c r="F22" s="21"/>
    </row>
    <row r="23" spans="1:6" s="14" customFormat="1" ht="18.75" x14ac:dyDescent="0.3">
      <c r="B23" s="46" t="s">
        <v>85</v>
      </c>
      <c r="C23" s="47" t="s">
        <v>73</v>
      </c>
      <c r="D23" s="48" t="s">
        <v>74</v>
      </c>
      <c r="F23" s="16"/>
    </row>
    <row r="24" spans="1:6" x14ac:dyDescent="0.25">
      <c r="A24" s="17"/>
      <c r="B24" s="19"/>
      <c r="C24" s="18"/>
      <c r="D24" s="18"/>
      <c r="E24" s="19"/>
    </row>
    <row r="25" spans="1:6" x14ac:dyDescent="0.25">
      <c r="B25" s="35" t="s">
        <v>3</v>
      </c>
      <c r="C25" s="28">
        <f>+C11/C14</f>
        <v>22.309356408869661</v>
      </c>
      <c r="D25" s="29">
        <f>VLOOKUP(C25,POINTS!C3:D11,2)</f>
        <v>2.5</v>
      </c>
    </row>
    <row r="26" spans="1:6" x14ac:dyDescent="0.25">
      <c r="B26" s="35" t="s">
        <v>4</v>
      </c>
      <c r="C26" s="28">
        <f>+C13/C12</f>
        <v>42.561193871755947</v>
      </c>
      <c r="D26" s="29">
        <f>VLOOKUP(C26,POINTS!C14:D19,2)</f>
        <v>3</v>
      </c>
    </row>
    <row r="27" spans="1:6" x14ac:dyDescent="0.25">
      <c r="B27" s="35" t="s">
        <v>30</v>
      </c>
      <c r="C27" s="25" t="s">
        <v>5</v>
      </c>
      <c r="D27" s="29">
        <f>VLOOKUP(C27,POINTS!C22:D23,2)</f>
        <v>0</v>
      </c>
    </row>
    <row r="28" spans="1:6" x14ac:dyDescent="0.25">
      <c r="B28" s="35" t="s">
        <v>31</v>
      </c>
      <c r="C28" s="25" t="s">
        <v>5</v>
      </c>
      <c r="D28" s="29">
        <f>VLOOKUP(C28,POINTS!C26:D27,2)</f>
        <v>0</v>
      </c>
    </row>
    <row r="29" spans="1:6" x14ac:dyDescent="0.25">
      <c r="B29" s="35" t="s">
        <v>6</v>
      </c>
      <c r="C29" s="23">
        <f>+C15/C16</f>
        <v>0.88888888888888884</v>
      </c>
      <c r="D29" s="29">
        <f>IF(C10="HOMME",VLOOKUP(C29,POINTS!C30:D34,2),VLOOKUP(C29,POINTS!E30:F34,2))</f>
        <v>2</v>
      </c>
    </row>
    <row r="30" spans="1:6" x14ac:dyDescent="0.25">
      <c r="B30" s="35" t="s">
        <v>41</v>
      </c>
      <c r="C30" s="23">
        <f>+C17/C13*100</f>
        <v>48.837209302325576</v>
      </c>
      <c r="D30" s="29">
        <f>VLOOKUP(C30,POINTS!C37:D42,2)</f>
        <v>0</v>
      </c>
    </row>
    <row r="31" spans="1:6" x14ac:dyDescent="0.25">
      <c r="B31" s="35" t="s">
        <v>9</v>
      </c>
      <c r="C31" s="25">
        <v>2</v>
      </c>
      <c r="D31" s="29">
        <f>VLOOKUP(C31,POINTS!C45:D49,2)</f>
        <v>2</v>
      </c>
    </row>
    <row r="32" spans="1:6" x14ac:dyDescent="0.25">
      <c r="B32" s="35" t="s">
        <v>8</v>
      </c>
      <c r="C32" s="25">
        <v>3</v>
      </c>
      <c r="D32" s="29">
        <f>VLOOKUP(C32,POINTS!C52:D56,2)</f>
        <v>3</v>
      </c>
    </row>
    <row r="33" spans="2:4" x14ac:dyDescent="0.25">
      <c r="B33" s="35" t="s">
        <v>10</v>
      </c>
      <c r="C33" s="23">
        <f>+C13/C20</f>
        <v>6.3703703703703702</v>
      </c>
      <c r="D33" s="29">
        <f>VLOOKUP(C33,POINTS!C59:D64,2)</f>
        <v>4</v>
      </c>
    </row>
    <row r="34" spans="2:4" x14ac:dyDescent="0.25">
      <c r="B34" s="35" t="s">
        <v>16</v>
      </c>
      <c r="C34" s="23">
        <f>+C13/C21</f>
        <v>3.0175438596491229</v>
      </c>
      <c r="D34" s="29">
        <f>VLOOKUP(C34,POINTS!C67:D71,2)</f>
        <v>2</v>
      </c>
    </row>
    <row r="35" spans="2:4" x14ac:dyDescent="0.25">
      <c r="B35" s="35" t="s">
        <v>17</v>
      </c>
      <c r="C35" s="31" t="s">
        <v>44</v>
      </c>
      <c r="D35" s="29">
        <f>VLOOKUP(C35,POINTS!C74:D75,2)</f>
        <v>0</v>
      </c>
    </row>
    <row r="36" spans="2:4" x14ac:dyDescent="0.25">
      <c r="B36" s="35" t="s">
        <v>18</v>
      </c>
      <c r="C36" s="25" t="s">
        <v>19</v>
      </c>
      <c r="D36" s="29">
        <f>IF(C10="HOMME",0,VLOOKUP(C36,POINTS!C78:D89,2))</f>
        <v>0</v>
      </c>
    </row>
    <row r="39" spans="2:4" ht="26.25" x14ac:dyDescent="0.25">
      <c r="B39" s="37" t="str">
        <f>VLOOKUP(D39,POINTS!C92:D97,2)</f>
        <v>SEMELLES DE BOIS</v>
      </c>
      <c r="D39" s="30">
        <f>SUM(D25:D36)</f>
        <v>18.5</v>
      </c>
    </row>
  </sheetData>
  <sheetProtection password="CC84" sheet="1" objects="1" scenarios="1"/>
  <mergeCells count="1">
    <mergeCell ref="B2:D2"/>
  </mergeCells>
  <pageMargins left="0.70866141732283472" right="0.70866141732283472" top="0.74803149606299213" bottom="0.74803149606299213" header="0.31496062992125984" footer="0.31496062992125984"/>
  <pageSetup paperSize="9" scale="72" orientation="landscape" horizontalDpi="4294967293" verticalDpi="1200" r:id="rId1"/>
  <ignoredErrors>
    <ignoredError sqref="D21" numberStoredAsText="1"/>
  </ignoredErrors>
  <drawing r:id="rId2"/>
  <picture r:id="rId3"/>
  <extLst>
    <ext xmlns:x14="http://schemas.microsoft.com/office/spreadsheetml/2009/9/main" uri="{CCE6A557-97BC-4b89-ADB6-D9C93CAAB3DF}">
      <x14:dataValidations xmlns:xm="http://schemas.microsoft.com/office/excel/2006/main" count="7">
        <x14:dataValidation type="list" allowBlank="1" showInputMessage="1" showErrorMessage="1">
          <x14:formula1>
            <xm:f>LISTES!$C$4:$C$5</xm:f>
          </x14:formula1>
          <xm:sqref>C10</xm:sqref>
        </x14:dataValidation>
        <x14:dataValidation type="list" allowBlank="1" showInputMessage="1" showErrorMessage="1">
          <x14:formula1>
            <xm:f>LISTES!$C$6:$C$7</xm:f>
          </x14:formula1>
          <xm:sqref>C27</xm:sqref>
        </x14:dataValidation>
        <x14:dataValidation type="list" allowBlank="1" showInputMessage="1" showErrorMessage="1">
          <x14:formula1>
            <xm:f>LISTES!$C$8:$C$9</xm:f>
          </x14:formula1>
          <xm:sqref>C28</xm:sqref>
        </x14:dataValidation>
        <x14:dataValidation type="list" allowBlank="1" showInputMessage="1" showErrorMessage="1">
          <x14:formula1>
            <xm:f>LISTES!$C$10:$C$14</xm:f>
          </x14:formula1>
          <xm:sqref>C31</xm:sqref>
        </x14:dataValidation>
        <x14:dataValidation type="list" allowBlank="1" showInputMessage="1" showErrorMessage="1">
          <x14:formula1>
            <xm:f>LISTES!$C$16:$C$20</xm:f>
          </x14:formula1>
          <xm:sqref>C32</xm:sqref>
        </x14:dataValidation>
        <x14:dataValidation type="list" allowBlank="1" showInputMessage="1" showErrorMessage="1">
          <x14:formula1>
            <xm:f>LISTES!$C$21:$C$22</xm:f>
          </x14:formula1>
          <xm:sqref>C35</xm:sqref>
        </x14:dataValidation>
        <x14:dataValidation type="list" allowBlank="1" showInputMessage="1" showErrorMessage="1">
          <x14:formula1>
            <xm:f>LISTES!$C$23:$C$34</xm:f>
          </x14:formula1>
          <xm:sqref>C36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2:D7"/>
  <sheetViews>
    <sheetView showGridLines="0" workbookViewId="0"/>
  </sheetViews>
  <sheetFormatPr baseColWidth="10" defaultRowHeight="15" x14ac:dyDescent="0.25"/>
  <cols>
    <col min="1" max="1" width="11.42578125" style="12"/>
    <col min="2" max="2" width="102.140625" style="12" customWidth="1"/>
    <col min="3" max="16384" width="11.42578125" style="12"/>
  </cols>
  <sheetData>
    <row r="2" spans="2:4" s="20" customFormat="1" ht="41.25" customHeight="1" x14ac:dyDescent="0.55000000000000004">
      <c r="B2" s="51" t="s">
        <v>27</v>
      </c>
      <c r="C2" s="52"/>
      <c r="D2" s="52"/>
    </row>
    <row r="4" spans="2:4" ht="33.75" customHeight="1" x14ac:dyDescent="0.25">
      <c r="B4" s="32" t="str">
        <f>VLOOKUP('000'!D39,POINTS!C92:D97,2)</f>
        <v>SEMELLES DE BOIS</v>
      </c>
    </row>
    <row r="7" spans="2:4" ht="228.75" customHeight="1" x14ac:dyDescent="0.25">
      <c r="B7" s="33" t="str">
        <f>VLOOKUP('000'!D39,COMMENTAIRES!A2:B8,2)</f>
        <v xml:space="preserve">Entre 15 et 20: De toutes les disciplines sportives, la course à pied n'est probablement pas celle qui convient le mieux à votre morphologie. A moins bien sûr que vous ne brilliez dans les épreuves plus courtes (sprint, demi-fond), plus longues (ultra-endurance) ou sur des terrains plus difficiles (trail). Vous appartenez à la catégorie des "semelles de bois". </v>
      </c>
    </row>
  </sheetData>
  <sheetProtection password="CC84" sheet="1" objects="1" scenarios="1"/>
  <mergeCells count="1">
    <mergeCell ref="B2:D2"/>
  </mergeCells>
  <pageMargins left="0.7" right="0.7" top="0.75" bottom="0.75" header="0.3" footer="0.3"/>
  <pageSetup paperSize="9" orientation="portrait" horizontalDpi="1200" verticalDpi="1200" r:id="rId1"/>
  <drawing r:id="rId2"/>
  <picture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97"/>
  <sheetViews>
    <sheetView topLeftCell="A59" workbookViewId="0">
      <selection activeCell="G74" sqref="G74"/>
    </sheetView>
  </sheetViews>
  <sheetFormatPr baseColWidth="10" defaultRowHeight="15" x14ac:dyDescent="0.25"/>
  <cols>
    <col min="1" max="1" width="11.42578125" style="2"/>
    <col min="2" max="2" width="49.5703125" style="2" bestFit="1" customWidth="1"/>
    <col min="3" max="16384" width="11.42578125" style="2"/>
  </cols>
  <sheetData>
    <row r="1" spans="2:4" x14ac:dyDescent="0.25">
      <c r="B1" s="1"/>
    </row>
    <row r="2" spans="2:4" x14ac:dyDescent="0.25">
      <c r="B2" s="3" t="s">
        <v>3</v>
      </c>
      <c r="C2" s="2" t="s">
        <v>32</v>
      </c>
      <c r="D2" s="2" t="s">
        <v>33</v>
      </c>
    </row>
    <row r="3" spans="2:4" x14ac:dyDescent="0.25">
      <c r="B3" s="1"/>
      <c r="C3" s="2">
        <v>0</v>
      </c>
      <c r="D3" s="2">
        <v>0</v>
      </c>
    </row>
    <row r="4" spans="2:4" x14ac:dyDescent="0.25">
      <c r="B4" s="1"/>
      <c r="C4" s="2">
        <v>18</v>
      </c>
      <c r="D4" s="2">
        <v>0.5</v>
      </c>
    </row>
    <row r="5" spans="2:4" x14ac:dyDescent="0.25">
      <c r="B5" s="1"/>
      <c r="C5" s="2">
        <v>19</v>
      </c>
      <c r="D5" s="2">
        <v>1</v>
      </c>
    </row>
    <row r="6" spans="2:4" x14ac:dyDescent="0.25">
      <c r="B6" s="1"/>
      <c r="C6" s="2">
        <v>20</v>
      </c>
      <c r="D6" s="2">
        <v>1.5</v>
      </c>
    </row>
    <row r="7" spans="2:4" x14ac:dyDescent="0.25">
      <c r="B7" s="1"/>
      <c r="C7" s="2">
        <v>21</v>
      </c>
      <c r="D7" s="2">
        <v>2</v>
      </c>
    </row>
    <row r="8" spans="2:4" x14ac:dyDescent="0.25">
      <c r="B8" s="1"/>
      <c r="C8" s="2">
        <v>22</v>
      </c>
      <c r="D8" s="2">
        <v>2.5</v>
      </c>
    </row>
    <row r="9" spans="2:4" x14ac:dyDescent="0.25">
      <c r="B9" s="1"/>
      <c r="C9" s="2">
        <v>23</v>
      </c>
      <c r="D9" s="2">
        <v>3</v>
      </c>
    </row>
    <row r="10" spans="2:4" x14ac:dyDescent="0.25">
      <c r="B10" s="1"/>
      <c r="C10" s="2">
        <v>24</v>
      </c>
      <c r="D10" s="2">
        <v>3.5</v>
      </c>
    </row>
    <row r="11" spans="2:4" x14ac:dyDescent="0.25">
      <c r="B11" s="1"/>
      <c r="C11" s="2">
        <v>25</v>
      </c>
      <c r="D11" s="2">
        <v>4</v>
      </c>
    </row>
    <row r="12" spans="2:4" x14ac:dyDescent="0.25">
      <c r="B12" s="1"/>
    </row>
    <row r="13" spans="2:4" x14ac:dyDescent="0.25">
      <c r="B13" s="3" t="s">
        <v>4</v>
      </c>
      <c r="C13" s="2" t="s">
        <v>36</v>
      </c>
      <c r="D13" s="2" t="s">
        <v>35</v>
      </c>
    </row>
    <row r="14" spans="2:4" x14ac:dyDescent="0.25">
      <c r="B14" s="1"/>
      <c r="C14" s="4">
        <v>40</v>
      </c>
      <c r="D14" s="2">
        <v>5</v>
      </c>
    </row>
    <row r="15" spans="2:4" x14ac:dyDescent="0.25">
      <c r="B15" s="1"/>
      <c r="C15" s="4">
        <v>41</v>
      </c>
      <c r="D15" s="2">
        <v>4</v>
      </c>
    </row>
    <row r="16" spans="2:4" x14ac:dyDescent="0.25">
      <c r="B16" s="1"/>
      <c r="C16" s="4">
        <v>42</v>
      </c>
      <c r="D16" s="2">
        <v>3</v>
      </c>
    </row>
    <row r="17" spans="2:6" x14ac:dyDescent="0.25">
      <c r="B17" s="1"/>
      <c r="C17" s="4">
        <v>43</v>
      </c>
      <c r="D17" s="2">
        <v>2</v>
      </c>
    </row>
    <row r="18" spans="2:6" x14ac:dyDescent="0.25">
      <c r="B18" s="1"/>
      <c r="C18" s="4">
        <v>44</v>
      </c>
      <c r="D18" s="2">
        <v>1</v>
      </c>
    </row>
    <row r="19" spans="2:6" x14ac:dyDescent="0.25">
      <c r="B19" s="1"/>
      <c r="C19" s="4">
        <v>45</v>
      </c>
      <c r="D19" s="2">
        <v>0</v>
      </c>
    </row>
    <row r="20" spans="2:6" x14ac:dyDescent="0.25">
      <c r="B20" s="1"/>
    </row>
    <row r="21" spans="2:6" x14ac:dyDescent="0.25">
      <c r="B21" s="3" t="s">
        <v>30</v>
      </c>
      <c r="C21" s="2" t="s">
        <v>36</v>
      </c>
      <c r="D21" s="2" t="s">
        <v>35</v>
      </c>
    </row>
    <row r="22" spans="2:6" x14ac:dyDescent="0.25">
      <c r="B22" s="1"/>
      <c r="C22" s="2" t="s">
        <v>5</v>
      </c>
      <c r="D22" s="2">
        <v>0</v>
      </c>
    </row>
    <row r="23" spans="2:6" x14ac:dyDescent="0.25">
      <c r="B23" s="1"/>
      <c r="C23" s="2" t="s">
        <v>34</v>
      </c>
      <c r="D23" s="2">
        <v>4</v>
      </c>
    </row>
    <row r="24" spans="2:6" x14ac:dyDescent="0.25">
      <c r="B24" s="1"/>
    </row>
    <row r="25" spans="2:6" x14ac:dyDescent="0.25">
      <c r="B25" s="3" t="s">
        <v>31</v>
      </c>
      <c r="C25" s="2" t="s">
        <v>36</v>
      </c>
      <c r="D25" s="2" t="s">
        <v>35</v>
      </c>
    </row>
    <row r="26" spans="2:6" x14ac:dyDescent="0.25">
      <c r="B26" s="1"/>
      <c r="C26" s="2" t="s">
        <v>5</v>
      </c>
      <c r="D26" s="2">
        <v>0</v>
      </c>
    </row>
    <row r="27" spans="2:6" x14ac:dyDescent="0.25">
      <c r="B27" s="1"/>
      <c r="C27" s="2" t="s">
        <v>34</v>
      </c>
      <c r="D27" s="2">
        <v>2</v>
      </c>
    </row>
    <row r="28" spans="2:6" x14ac:dyDescent="0.25">
      <c r="B28" s="1"/>
    </row>
    <row r="29" spans="2:6" x14ac:dyDescent="0.25">
      <c r="B29" s="3" t="s">
        <v>6</v>
      </c>
      <c r="C29" s="2" t="s">
        <v>38</v>
      </c>
      <c r="D29" s="2" t="s">
        <v>35</v>
      </c>
      <c r="E29" s="2" t="s">
        <v>37</v>
      </c>
      <c r="F29" s="2" t="s">
        <v>35</v>
      </c>
    </row>
    <row r="30" spans="2:6" x14ac:dyDescent="0.25">
      <c r="B30" s="1"/>
      <c r="C30" s="2">
        <v>0</v>
      </c>
      <c r="D30" s="2">
        <v>0</v>
      </c>
      <c r="E30" s="2">
        <v>0</v>
      </c>
      <c r="F30" s="2">
        <v>0</v>
      </c>
    </row>
    <row r="31" spans="2:6" x14ac:dyDescent="0.25">
      <c r="B31" s="1"/>
      <c r="C31" s="2">
        <v>0.8</v>
      </c>
      <c r="D31" s="2">
        <v>1</v>
      </c>
      <c r="E31" s="2">
        <v>0.7</v>
      </c>
      <c r="F31" s="2">
        <v>1</v>
      </c>
    </row>
    <row r="32" spans="2:6" x14ac:dyDescent="0.25">
      <c r="B32" s="1"/>
      <c r="C32" s="2">
        <v>0.85</v>
      </c>
      <c r="D32" s="2">
        <v>2</v>
      </c>
      <c r="E32" s="2">
        <v>0.75</v>
      </c>
      <c r="F32" s="2">
        <v>2</v>
      </c>
    </row>
    <row r="33" spans="2:6" x14ac:dyDescent="0.25">
      <c r="B33" s="1"/>
      <c r="C33" s="2">
        <v>0.9</v>
      </c>
      <c r="D33" s="2">
        <v>3</v>
      </c>
      <c r="E33" s="2">
        <v>0.8</v>
      </c>
      <c r="F33" s="2">
        <v>3</v>
      </c>
    </row>
    <row r="34" spans="2:6" x14ac:dyDescent="0.25">
      <c r="B34" s="1"/>
      <c r="C34" s="2">
        <v>0.95</v>
      </c>
      <c r="D34" s="2">
        <v>4</v>
      </c>
      <c r="E34" s="2">
        <v>0.85</v>
      </c>
      <c r="F34" s="2">
        <v>4</v>
      </c>
    </row>
    <row r="35" spans="2:6" x14ac:dyDescent="0.25">
      <c r="B35" s="1"/>
    </row>
    <row r="36" spans="2:6" x14ac:dyDescent="0.25">
      <c r="B36" s="3" t="s">
        <v>7</v>
      </c>
      <c r="C36" s="2" t="s">
        <v>36</v>
      </c>
      <c r="D36" s="2" t="s">
        <v>35</v>
      </c>
    </row>
    <row r="37" spans="2:6" x14ac:dyDescent="0.25">
      <c r="B37" s="1"/>
      <c r="C37" s="2">
        <v>0</v>
      </c>
      <c r="D37" s="2">
        <v>0</v>
      </c>
    </row>
    <row r="38" spans="2:6" x14ac:dyDescent="0.25">
      <c r="B38" s="1"/>
      <c r="C38" s="2">
        <v>50</v>
      </c>
      <c r="D38" s="2">
        <v>1</v>
      </c>
    </row>
    <row r="39" spans="2:6" x14ac:dyDescent="0.25">
      <c r="B39" s="1"/>
      <c r="C39" s="2">
        <v>51</v>
      </c>
      <c r="D39" s="2">
        <v>2</v>
      </c>
    </row>
    <row r="40" spans="2:6" x14ac:dyDescent="0.25">
      <c r="B40" s="1"/>
      <c r="C40" s="2">
        <v>52</v>
      </c>
      <c r="D40" s="2">
        <v>3</v>
      </c>
    </row>
    <row r="41" spans="2:6" x14ac:dyDescent="0.25">
      <c r="B41" s="1"/>
      <c r="C41" s="2">
        <v>53</v>
      </c>
      <c r="D41" s="2">
        <v>4</v>
      </c>
    </row>
    <row r="42" spans="2:6" x14ac:dyDescent="0.25">
      <c r="B42" s="1"/>
      <c r="C42" s="2">
        <v>54</v>
      </c>
      <c r="D42" s="2">
        <v>5</v>
      </c>
    </row>
    <row r="43" spans="2:6" x14ac:dyDescent="0.25">
      <c r="B43" s="1"/>
    </row>
    <row r="44" spans="2:6" x14ac:dyDescent="0.25">
      <c r="B44" s="3" t="s">
        <v>9</v>
      </c>
      <c r="C44" s="2" t="s">
        <v>36</v>
      </c>
      <c r="D44" s="2" t="s">
        <v>35</v>
      </c>
    </row>
    <row r="45" spans="2:6" x14ac:dyDescent="0.25">
      <c r="B45" s="1"/>
      <c r="C45" s="2">
        <v>0</v>
      </c>
      <c r="D45" s="2">
        <v>4</v>
      </c>
    </row>
    <row r="46" spans="2:6" x14ac:dyDescent="0.25">
      <c r="B46" s="1"/>
      <c r="C46" s="2">
        <v>1</v>
      </c>
      <c r="D46" s="2">
        <v>3</v>
      </c>
    </row>
    <row r="47" spans="2:6" x14ac:dyDescent="0.25">
      <c r="B47" s="1"/>
      <c r="C47" s="2">
        <v>2</v>
      </c>
      <c r="D47" s="2">
        <v>2</v>
      </c>
    </row>
    <row r="48" spans="2:6" x14ac:dyDescent="0.25">
      <c r="B48" s="1"/>
      <c r="C48" s="2">
        <v>3</v>
      </c>
      <c r="D48" s="2">
        <v>1</v>
      </c>
    </row>
    <row r="49" spans="2:4" x14ac:dyDescent="0.25">
      <c r="B49" s="1"/>
      <c r="C49" s="2">
        <v>4</v>
      </c>
      <c r="D49" s="2">
        <v>0</v>
      </c>
    </row>
    <row r="50" spans="2:4" x14ac:dyDescent="0.25">
      <c r="B50" s="1"/>
    </row>
    <row r="51" spans="2:4" x14ac:dyDescent="0.25">
      <c r="B51" s="3" t="s">
        <v>8</v>
      </c>
      <c r="C51" s="2" t="s">
        <v>36</v>
      </c>
      <c r="D51" s="2" t="s">
        <v>35</v>
      </c>
    </row>
    <row r="52" spans="2:4" x14ac:dyDescent="0.25">
      <c r="B52" s="1"/>
      <c r="C52" s="2">
        <v>0</v>
      </c>
      <c r="D52" s="2">
        <v>0</v>
      </c>
    </row>
    <row r="53" spans="2:4" x14ac:dyDescent="0.25">
      <c r="B53" s="1"/>
      <c r="C53" s="2">
        <v>1</v>
      </c>
      <c r="D53" s="2">
        <v>1</v>
      </c>
    </row>
    <row r="54" spans="2:4" x14ac:dyDescent="0.25">
      <c r="B54" s="1"/>
      <c r="C54" s="2">
        <v>2</v>
      </c>
      <c r="D54" s="2">
        <v>2</v>
      </c>
    </row>
    <row r="55" spans="2:4" x14ac:dyDescent="0.25">
      <c r="B55" s="1"/>
      <c r="C55" s="2">
        <v>3</v>
      </c>
      <c r="D55" s="2">
        <v>3</v>
      </c>
    </row>
    <row r="56" spans="2:4" x14ac:dyDescent="0.25">
      <c r="B56" s="1"/>
      <c r="C56" s="2">
        <v>4</v>
      </c>
      <c r="D56" s="2">
        <v>4</v>
      </c>
    </row>
    <row r="57" spans="2:4" x14ac:dyDescent="0.25">
      <c r="B57" s="1"/>
    </row>
    <row r="58" spans="2:4" x14ac:dyDescent="0.25">
      <c r="B58" s="3" t="s">
        <v>10</v>
      </c>
      <c r="C58" s="2" t="s">
        <v>36</v>
      </c>
      <c r="D58" s="2" t="s">
        <v>35</v>
      </c>
    </row>
    <row r="59" spans="2:4" x14ac:dyDescent="0.25">
      <c r="B59" s="1"/>
      <c r="C59" s="2">
        <v>0</v>
      </c>
      <c r="D59" s="2">
        <v>5</v>
      </c>
    </row>
    <row r="60" spans="2:4" x14ac:dyDescent="0.25">
      <c r="B60" s="1"/>
      <c r="C60" s="2">
        <v>6.2</v>
      </c>
      <c r="D60" s="2">
        <v>4</v>
      </c>
    </row>
    <row r="61" spans="2:4" x14ac:dyDescent="0.25">
      <c r="B61" s="1"/>
      <c r="C61" s="2">
        <v>6.4</v>
      </c>
      <c r="D61" s="2">
        <v>3</v>
      </c>
    </row>
    <row r="62" spans="2:4" x14ac:dyDescent="0.25">
      <c r="B62" s="1"/>
      <c r="C62" s="2">
        <v>6.6</v>
      </c>
      <c r="D62" s="2">
        <v>2</v>
      </c>
    </row>
    <row r="63" spans="2:4" x14ac:dyDescent="0.25">
      <c r="B63" s="1"/>
      <c r="C63" s="2">
        <v>6.8</v>
      </c>
      <c r="D63" s="2">
        <v>1</v>
      </c>
    </row>
    <row r="64" spans="2:4" x14ac:dyDescent="0.25">
      <c r="B64" s="1"/>
      <c r="C64" s="2">
        <v>7</v>
      </c>
      <c r="D64" s="2">
        <v>0</v>
      </c>
    </row>
    <row r="65" spans="2:4" x14ac:dyDescent="0.25">
      <c r="B65" s="1"/>
    </row>
    <row r="66" spans="2:4" x14ac:dyDescent="0.25">
      <c r="B66" s="3" t="s">
        <v>16</v>
      </c>
      <c r="C66" s="2" t="s">
        <v>36</v>
      </c>
      <c r="D66" s="2" t="s">
        <v>35</v>
      </c>
    </row>
    <row r="67" spans="2:4" x14ac:dyDescent="0.25">
      <c r="B67" s="1"/>
      <c r="C67" s="2">
        <v>0</v>
      </c>
      <c r="D67" s="2">
        <v>4</v>
      </c>
    </row>
    <row r="68" spans="2:4" x14ac:dyDescent="0.25">
      <c r="B68" s="1"/>
      <c r="C68" s="2">
        <v>2.9</v>
      </c>
      <c r="D68" s="2">
        <v>3</v>
      </c>
    </row>
    <row r="69" spans="2:4" x14ac:dyDescent="0.25">
      <c r="B69" s="1"/>
      <c r="C69" s="2">
        <v>3</v>
      </c>
      <c r="D69" s="2">
        <v>2</v>
      </c>
    </row>
    <row r="70" spans="2:4" x14ac:dyDescent="0.25">
      <c r="B70" s="1"/>
      <c r="C70" s="2">
        <v>3.1</v>
      </c>
      <c r="D70" s="2">
        <v>1</v>
      </c>
    </row>
    <row r="71" spans="2:4" x14ac:dyDescent="0.25">
      <c r="B71" s="1"/>
      <c r="C71" s="2">
        <v>3.2</v>
      </c>
      <c r="D71" s="2">
        <v>0</v>
      </c>
    </row>
    <row r="72" spans="2:4" x14ac:dyDescent="0.25">
      <c r="B72" s="1"/>
    </row>
    <row r="73" spans="2:4" x14ac:dyDescent="0.25">
      <c r="B73" s="3" t="s">
        <v>17</v>
      </c>
      <c r="C73" s="2" t="s">
        <v>36</v>
      </c>
      <c r="D73" s="2" t="s">
        <v>35</v>
      </c>
    </row>
    <row r="74" spans="2:4" x14ac:dyDescent="0.25">
      <c r="B74" s="1"/>
      <c r="C74" s="2" t="s">
        <v>44</v>
      </c>
      <c r="D74" s="2">
        <v>0</v>
      </c>
    </row>
    <row r="75" spans="2:4" x14ac:dyDescent="0.25">
      <c r="B75" s="1"/>
      <c r="C75" s="2" t="s">
        <v>45</v>
      </c>
      <c r="D75" s="2">
        <v>3</v>
      </c>
    </row>
    <row r="76" spans="2:4" x14ac:dyDescent="0.25">
      <c r="B76" s="1"/>
    </row>
    <row r="77" spans="2:4" x14ac:dyDescent="0.25">
      <c r="B77" s="3" t="s">
        <v>18</v>
      </c>
      <c r="C77" s="2" t="s">
        <v>36</v>
      </c>
      <c r="D77" s="2" t="s">
        <v>35</v>
      </c>
    </row>
    <row r="78" spans="2:4" x14ac:dyDescent="0.25">
      <c r="B78" s="1"/>
      <c r="C78" s="5" t="s">
        <v>46</v>
      </c>
      <c r="D78" s="2">
        <v>0</v>
      </c>
    </row>
    <row r="79" spans="2:4" x14ac:dyDescent="0.25">
      <c r="B79" s="1"/>
      <c r="C79" s="5" t="s">
        <v>47</v>
      </c>
      <c r="D79" s="2">
        <v>1</v>
      </c>
    </row>
    <row r="80" spans="2:4" x14ac:dyDescent="0.25">
      <c r="B80" s="1"/>
      <c r="C80" s="5" t="s">
        <v>19</v>
      </c>
      <c r="D80" s="2">
        <v>2</v>
      </c>
    </row>
    <row r="81" spans="2:4" x14ac:dyDescent="0.25">
      <c r="B81" s="1"/>
      <c r="C81" s="5" t="s">
        <v>48</v>
      </c>
      <c r="D81" s="2">
        <v>3</v>
      </c>
    </row>
    <row r="82" spans="2:4" x14ac:dyDescent="0.25">
      <c r="B82" s="1"/>
      <c r="C82" s="5" t="s">
        <v>49</v>
      </c>
      <c r="D82" s="2">
        <v>4</v>
      </c>
    </row>
    <row r="83" spans="2:4" x14ac:dyDescent="0.25">
      <c r="B83" s="1"/>
      <c r="C83" s="5" t="s">
        <v>50</v>
      </c>
      <c r="D83" s="2">
        <v>5</v>
      </c>
    </row>
    <row r="84" spans="2:4" x14ac:dyDescent="0.25">
      <c r="B84" s="1"/>
      <c r="C84" s="5" t="s">
        <v>51</v>
      </c>
      <c r="D84" s="2">
        <v>6</v>
      </c>
    </row>
    <row r="85" spans="2:4" x14ac:dyDescent="0.25">
      <c r="B85" s="1"/>
      <c r="C85" s="5" t="s">
        <v>52</v>
      </c>
      <c r="D85" s="2">
        <v>7</v>
      </c>
    </row>
    <row r="86" spans="2:4" x14ac:dyDescent="0.25">
      <c r="B86" s="1"/>
      <c r="C86" s="5" t="s">
        <v>53</v>
      </c>
      <c r="D86" s="2">
        <v>8</v>
      </c>
    </row>
    <row r="87" spans="2:4" x14ac:dyDescent="0.25">
      <c r="B87" s="1"/>
      <c r="C87" s="5" t="s">
        <v>54</v>
      </c>
      <c r="D87" s="2">
        <v>9</v>
      </c>
    </row>
    <row r="88" spans="2:4" x14ac:dyDescent="0.25">
      <c r="B88" s="1"/>
      <c r="C88" s="5" t="s">
        <v>55</v>
      </c>
      <c r="D88" s="2">
        <v>10</v>
      </c>
    </row>
    <row r="89" spans="2:4" x14ac:dyDescent="0.25">
      <c r="B89" s="1"/>
      <c r="C89" s="5" t="s">
        <v>56</v>
      </c>
      <c r="D89" s="2">
        <v>11</v>
      </c>
    </row>
    <row r="90" spans="2:4" x14ac:dyDescent="0.25">
      <c r="B90" s="1"/>
    </row>
    <row r="91" spans="2:4" x14ac:dyDescent="0.25">
      <c r="B91" s="3" t="s">
        <v>57</v>
      </c>
      <c r="C91" s="2" t="s">
        <v>36</v>
      </c>
      <c r="D91" s="2" t="s">
        <v>35</v>
      </c>
    </row>
    <row r="92" spans="2:4" x14ac:dyDescent="0.25">
      <c r="C92" s="2">
        <v>0</v>
      </c>
      <c r="D92" s="2" t="s">
        <v>58</v>
      </c>
    </row>
    <row r="93" spans="2:4" x14ac:dyDescent="0.25">
      <c r="C93" s="2">
        <v>11</v>
      </c>
      <c r="D93" s="2" t="s">
        <v>59</v>
      </c>
    </row>
    <row r="94" spans="2:4" x14ac:dyDescent="0.25">
      <c r="C94" s="2">
        <v>16</v>
      </c>
      <c r="D94" s="2" t="s">
        <v>70</v>
      </c>
    </row>
    <row r="95" spans="2:4" x14ac:dyDescent="0.25">
      <c r="C95" s="2">
        <v>21</v>
      </c>
      <c r="D95" s="2" t="s">
        <v>60</v>
      </c>
    </row>
    <row r="96" spans="2:4" x14ac:dyDescent="0.25">
      <c r="C96" s="2">
        <v>26</v>
      </c>
      <c r="D96" s="2" t="s">
        <v>61</v>
      </c>
    </row>
    <row r="97" spans="3:4" x14ac:dyDescent="0.25">
      <c r="C97" s="2">
        <v>30</v>
      </c>
      <c r="D97" s="2" t="s">
        <v>71</v>
      </c>
    </row>
  </sheetData>
  <sheetProtection password="CC84" sheet="1" objects="1" scenarios="1"/>
  <sortState ref="C78:D89">
    <sortCondition ref="C78"/>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C34"/>
  <sheetViews>
    <sheetView workbookViewId="0">
      <selection activeCell="B1" sqref="B1"/>
    </sheetView>
  </sheetViews>
  <sheetFormatPr baseColWidth="10" defaultRowHeight="15" x14ac:dyDescent="0.25"/>
  <cols>
    <col min="1" max="1" width="11.42578125" style="1"/>
    <col min="2" max="2" width="49.5703125" style="1" bestFit="1" customWidth="1"/>
    <col min="3" max="3" width="11.42578125" style="8"/>
    <col min="4" max="16384" width="11.42578125" style="1"/>
  </cols>
  <sheetData>
    <row r="4" spans="2:3" x14ac:dyDescent="0.25">
      <c r="B4" s="3" t="s">
        <v>62</v>
      </c>
      <c r="C4" s="6" t="s">
        <v>40</v>
      </c>
    </row>
    <row r="5" spans="2:3" x14ac:dyDescent="0.25">
      <c r="B5" s="3"/>
      <c r="C5" s="6" t="s">
        <v>39</v>
      </c>
    </row>
    <row r="6" spans="2:3" x14ac:dyDescent="0.25">
      <c r="B6" s="3" t="s">
        <v>30</v>
      </c>
      <c r="C6" s="6" t="s">
        <v>5</v>
      </c>
    </row>
    <row r="7" spans="2:3" x14ac:dyDescent="0.25">
      <c r="B7" s="3"/>
      <c r="C7" s="6" t="s">
        <v>34</v>
      </c>
    </row>
    <row r="8" spans="2:3" x14ac:dyDescent="0.25">
      <c r="B8" s="3" t="s">
        <v>31</v>
      </c>
      <c r="C8" s="6" t="s">
        <v>5</v>
      </c>
    </row>
    <row r="9" spans="2:3" x14ac:dyDescent="0.25">
      <c r="B9" s="3"/>
      <c r="C9" s="6" t="s">
        <v>34</v>
      </c>
    </row>
    <row r="10" spans="2:3" x14ac:dyDescent="0.25">
      <c r="B10" s="3" t="s">
        <v>9</v>
      </c>
      <c r="C10" s="6">
        <v>0</v>
      </c>
    </row>
    <row r="11" spans="2:3" x14ac:dyDescent="0.25">
      <c r="B11" s="3"/>
      <c r="C11" s="6">
        <v>1</v>
      </c>
    </row>
    <row r="12" spans="2:3" x14ac:dyDescent="0.25">
      <c r="B12" s="3"/>
      <c r="C12" s="6">
        <v>2</v>
      </c>
    </row>
    <row r="13" spans="2:3" x14ac:dyDescent="0.25">
      <c r="B13" s="3"/>
      <c r="C13" s="6">
        <v>3</v>
      </c>
    </row>
    <row r="14" spans="2:3" x14ac:dyDescent="0.25">
      <c r="B14" s="3"/>
      <c r="C14" s="6">
        <v>4</v>
      </c>
    </row>
    <row r="15" spans="2:3" x14ac:dyDescent="0.25">
      <c r="B15" s="3"/>
      <c r="C15" s="7"/>
    </row>
    <row r="16" spans="2:3" x14ac:dyDescent="0.25">
      <c r="B16" s="3" t="s">
        <v>8</v>
      </c>
      <c r="C16" s="6">
        <v>0</v>
      </c>
    </row>
    <row r="17" spans="2:3" x14ac:dyDescent="0.25">
      <c r="B17" s="3"/>
      <c r="C17" s="6">
        <v>1</v>
      </c>
    </row>
    <row r="18" spans="2:3" x14ac:dyDescent="0.25">
      <c r="B18" s="3"/>
      <c r="C18" s="6">
        <v>2</v>
      </c>
    </row>
    <row r="19" spans="2:3" x14ac:dyDescent="0.25">
      <c r="B19" s="3"/>
      <c r="C19" s="6">
        <v>3</v>
      </c>
    </row>
    <row r="20" spans="2:3" x14ac:dyDescent="0.25">
      <c r="B20" s="3"/>
      <c r="C20" s="6">
        <v>4</v>
      </c>
    </row>
    <row r="21" spans="2:3" x14ac:dyDescent="0.25">
      <c r="B21" s="3" t="s">
        <v>17</v>
      </c>
      <c r="C21" s="7" t="s">
        <v>44</v>
      </c>
    </row>
    <row r="22" spans="2:3" x14ac:dyDescent="0.25">
      <c r="B22" s="3"/>
      <c r="C22" s="7" t="s">
        <v>45</v>
      </c>
    </row>
    <row r="23" spans="2:3" x14ac:dyDescent="0.25">
      <c r="B23" s="3" t="s">
        <v>18</v>
      </c>
      <c r="C23" s="7" t="s">
        <v>46</v>
      </c>
    </row>
    <row r="24" spans="2:3" x14ac:dyDescent="0.25">
      <c r="B24" s="3"/>
      <c r="C24" s="7" t="s">
        <v>47</v>
      </c>
    </row>
    <row r="25" spans="2:3" x14ac:dyDescent="0.25">
      <c r="B25" s="3"/>
      <c r="C25" s="7" t="s">
        <v>19</v>
      </c>
    </row>
    <row r="26" spans="2:3" x14ac:dyDescent="0.25">
      <c r="B26" s="3"/>
      <c r="C26" s="7" t="s">
        <v>48</v>
      </c>
    </row>
    <row r="27" spans="2:3" x14ac:dyDescent="0.25">
      <c r="B27" s="3"/>
      <c r="C27" s="7" t="s">
        <v>49</v>
      </c>
    </row>
    <row r="28" spans="2:3" x14ac:dyDescent="0.25">
      <c r="B28" s="3"/>
      <c r="C28" s="7" t="s">
        <v>50</v>
      </c>
    </row>
    <row r="29" spans="2:3" x14ac:dyDescent="0.25">
      <c r="B29" s="3"/>
      <c r="C29" s="7" t="s">
        <v>51</v>
      </c>
    </row>
    <row r="30" spans="2:3" x14ac:dyDescent="0.25">
      <c r="B30" s="3"/>
      <c r="C30" s="7" t="s">
        <v>52</v>
      </c>
    </row>
    <row r="31" spans="2:3" x14ac:dyDescent="0.25">
      <c r="B31" s="3"/>
      <c r="C31" s="7" t="s">
        <v>53</v>
      </c>
    </row>
    <row r="32" spans="2:3" x14ac:dyDescent="0.25">
      <c r="B32" s="3"/>
      <c r="C32" s="7" t="s">
        <v>54</v>
      </c>
    </row>
    <row r="33" spans="2:3" x14ac:dyDescent="0.25">
      <c r="B33" s="3"/>
      <c r="C33" s="7" t="s">
        <v>55</v>
      </c>
    </row>
    <row r="34" spans="2:3" x14ac:dyDescent="0.25">
      <c r="B34" s="3"/>
      <c r="C34" s="7" t="s">
        <v>56</v>
      </c>
    </row>
  </sheetData>
  <sheetProtection password="CC84"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8"/>
  <sheetViews>
    <sheetView workbookViewId="0">
      <selection activeCell="A2" sqref="A2"/>
    </sheetView>
  </sheetViews>
  <sheetFormatPr baseColWidth="10" defaultRowHeight="15.75" x14ac:dyDescent="0.25"/>
  <cols>
    <col min="1" max="1" width="28.5703125" style="9" customWidth="1"/>
    <col min="2" max="2" width="84.42578125" style="10" customWidth="1"/>
    <col min="3" max="3" width="37.28515625" style="10" customWidth="1"/>
    <col min="4" max="16384" width="11.42578125" style="10"/>
  </cols>
  <sheetData>
    <row r="1" spans="1:2" x14ac:dyDescent="0.25">
      <c r="A1" s="9" t="s">
        <v>35</v>
      </c>
      <c r="B1" s="10" t="s">
        <v>72</v>
      </c>
    </row>
    <row r="2" spans="1:2" ht="31.5" x14ac:dyDescent="0.25">
      <c r="A2" s="9">
        <v>0</v>
      </c>
      <c r="B2" s="11" t="s">
        <v>63</v>
      </c>
    </row>
    <row r="3" spans="1:2" ht="47.25" x14ac:dyDescent="0.25">
      <c r="A3" s="9">
        <v>5</v>
      </c>
      <c r="B3" s="11" t="s">
        <v>64</v>
      </c>
    </row>
    <row r="4" spans="1:2" ht="94.5" x14ac:dyDescent="0.25">
      <c r="A4" s="9">
        <v>10</v>
      </c>
      <c r="B4" s="11" t="s">
        <v>65</v>
      </c>
    </row>
    <row r="5" spans="1:2" ht="78.75" x14ac:dyDescent="0.25">
      <c r="A5" s="9">
        <v>15</v>
      </c>
      <c r="B5" s="11" t="s">
        <v>66</v>
      </c>
    </row>
    <row r="6" spans="1:2" ht="78.75" x14ac:dyDescent="0.25">
      <c r="A6" s="9">
        <v>20</v>
      </c>
      <c r="B6" s="11" t="s">
        <v>67</v>
      </c>
    </row>
    <row r="7" spans="1:2" ht="94.5" x14ac:dyDescent="0.25">
      <c r="A7" s="9">
        <v>25</v>
      </c>
      <c r="B7" s="11" t="s">
        <v>69</v>
      </c>
    </row>
    <row r="8" spans="1:2" ht="110.25" x14ac:dyDescent="0.25">
      <c r="A8" s="9">
        <v>30</v>
      </c>
      <c r="B8" s="11" t="s">
        <v>68</v>
      </c>
    </row>
  </sheetData>
  <sheetProtection password="CC84"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000</vt:lpstr>
      <vt:lpstr>VERDICT</vt:lpstr>
      <vt:lpstr>POINTS</vt:lpstr>
      <vt:lpstr>LISTES</vt:lpstr>
      <vt:lpstr>COMMENTAIRES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benjamin</dc:creator>
  <cp:lastModifiedBy>naim.schneyders</cp:lastModifiedBy>
  <cp:lastPrinted>2013-10-07T13:00:37Z</cp:lastPrinted>
  <dcterms:created xsi:type="dcterms:W3CDTF">2013-08-13T12:32:33Z</dcterms:created>
  <dcterms:modified xsi:type="dcterms:W3CDTF">2013-10-09T09:01:35Z</dcterms:modified>
</cp:coreProperties>
</file>