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230" yWindow="-15" windowWidth="10275" windowHeight="8175"/>
  </bookViews>
  <sheets>
    <sheet name="000" sheetId="2" r:id="rId1"/>
    <sheet name="VERDICT" sheetId="6" r:id="rId2"/>
    <sheet name="POINTS" sheetId="3" state="hidden" r:id="rId3"/>
    <sheet name="LISTES" sheetId="4" state="hidden" r:id="rId4"/>
    <sheet name="COMMENTAIRES" sheetId="5" state="hidden" r:id="rId5"/>
  </sheets>
  <calcPr calcId="145621"/>
</workbook>
</file>

<file path=xl/calcChain.xml><?xml version="1.0" encoding="utf-8"?>
<calcChain xmlns="http://schemas.openxmlformats.org/spreadsheetml/2006/main">
  <c r="D36" i="2" l="1"/>
  <c r="D32" i="2" l="1"/>
  <c r="C19" i="2"/>
  <c r="D35" i="2"/>
  <c r="D31" i="2"/>
  <c r="C30" i="2"/>
  <c r="D30" i="2" s="1"/>
  <c r="D28" i="2"/>
  <c r="D27" i="2"/>
  <c r="C34" i="2"/>
  <c r="D34" i="2" s="1"/>
  <c r="C33" i="2"/>
  <c r="D33" i="2" s="1"/>
  <c r="C29" i="2"/>
  <c r="D29" i="2" s="1"/>
  <c r="C14" i="2"/>
  <c r="C25" i="2" s="1"/>
  <c r="D25" i="2" s="1"/>
  <c r="C12" i="2"/>
  <c r="C26" i="2" s="1"/>
  <c r="D26" i="2" s="1"/>
  <c r="D39" i="2" l="1"/>
  <c r="B39" i="2" s="1"/>
  <c r="B7" i="6" l="1"/>
  <c r="B4" i="6"/>
</calcChain>
</file>

<file path=xl/sharedStrings.xml><?xml version="1.0" encoding="utf-8"?>
<sst xmlns="http://schemas.openxmlformats.org/spreadsheetml/2006/main" count="156" uniqueCount="85">
  <si>
    <t>C</t>
  </si>
  <si>
    <t xml:space="preserve">masse </t>
  </si>
  <si>
    <t>points</t>
  </si>
  <si>
    <t>POINTS</t>
  </si>
  <si>
    <t>REPONSE</t>
  </si>
  <si>
    <t>REPONSE F</t>
  </si>
  <si>
    <t>REPONSE H</t>
  </si>
  <si>
    <t>A</t>
  </si>
  <si>
    <t>B</t>
  </si>
  <si>
    <t>D</t>
  </si>
  <si>
    <t>E</t>
  </si>
  <si>
    <t>F</t>
  </si>
  <si>
    <t>G</t>
  </si>
  <si>
    <t>H</t>
  </si>
  <si>
    <t>I</t>
  </si>
  <si>
    <t>J</t>
  </si>
  <si>
    <t>K</t>
  </si>
  <si>
    <t>L</t>
  </si>
  <si>
    <t>RESULTATS</t>
  </si>
  <si>
    <t>VERDICT</t>
  </si>
  <si>
    <t>4-10</t>
  </si>
  <si>
    <t xml:space="preserve"> 1-2</t>
  </si>
  <si>
    <t>2</t>
  </si>
  <si>
    <t>1-2-5-7-8</t>
  </si>
  <si>
    <t>1</t>
  </si>
  <si>
    <t>4</t>
  </si>
  <si>
    <t>5</t>
  </si>
  <si>
    <t>7</t>
  </si>
  <si>
    <t>8</t>
  </si>
  <si>
    <t>BEN JIJ GEBOREN OM TE LOPEN?</t>
  </si>
  <si>
    <t>In te vullen informatie</t>
  </si>
  <si>
    <t>Informatie te kiezen in keuzelijst</t>
  </si>
  <si>
    <t>Automatisch berekende informatie</t>
  </si>
  <si>
    <t>Oranje</t>
  </si>
  <si>
    <t>Blauw</t>
  </si>
  <si>
    <t>Geel</t>
  </si>
  <si>
    <t>Algemene informatie</t>
  </si>
  <si>
    <t>JIJ</t>
  </si>
  <si>
    <t>VRAGEN VAN DE TEST</t>
  </si>
  <si>
    <t>Vrouw / Man</t>
  </si>
  <si>
    <t>1. Body Mass Index</t>
  </si>
  <si>
    <t>2. Sheldon Index</t>
  </si>
  <si>
    <t>7. Lengte van de voeten</t>
  </si>
  <si>
    <t>8. Gewicht van het hoofd</t>
  </si>
  <si>
    <t>9. Hoogte van de kuiten</t>
  </si>
  <si>
    <t>10. Enkel voor de dames</t>
  </si>
  <si>
    <t>Gewicht [in kg]</t>
  </si>
  <si>
    <t>Lengte [in cm]</t>
  </si>
  <si>
    <t>Schoenmaat</t>
  </si>
  <si>
    <t xml:space="preserve">"Theoretische" lengte van de voeten </t>
  </si>
  <si>
    <t>Lengte van de voeten [in cm]</t>
  </si>
  <si>
    <t>Hoofdomtrek [in cm]</t>
  </si>
  <si>
    <t>Taille/buik omtrek [in cm]</t>
  </si>
  <si>
    <t>Heupomtrek [in cm]</t>
  </si>
  <si>
    <t>3. Vetlaag: plank in het zwembad</t>
  </si>
  <si>
    <t>3. Vetlaag: plank in zee</t>
  </si>
  <si>
    <t>4. Verhouding taille / heupen</t>
  </si>
  <si>
    <t>5. Verhouding benen / romp [in %]</t>
  </si>
  <si>
    <t>6. Verdeling lichaamsmassa 1:  pols (aantal vingers)</t>
  </si>
  <si>
    <t>6. Verdeling lichaamsmassa 2:  enkel (in cm)</t>
  </si>
  <si>
    <t>De test stap voor stap</t>
  </si>
  <si>
    <t>PUNTEN</t>
  </si>
  <si>
    <t>Vierkantswortel lengte [en m]</t>
  </si>
  <si>
    <t>Derdemachtswortel gewicht</t>
  </si>
  <si>
    <t>Lengte zittend [in cm]</t>
  </si>
  <si>
    <t>MAN</t>
  </si>
  <si>
    <t>VROUW</t>
  </si>
  <si>
    <t>NEE</t>
  </si>
  <si>
    <t>LAGER</t>
  </si>
  <si>
    <t>HOGER</t>
  </si>
  <si>
    <t>JA</t>
  </si>
  <si>
    <t>VLIEGENDE ZOLEN</t>
  </si>
  <si>
    <t xml:space="preserve">GUMMI ZOLEN </t>
  </si>
  <si>
    <t xml:space="preserve">HOUTEN ZOLEN </t>
  </si>
  <si>
    <t xml:space="preserve">STENEN ZOLEN </t>
  </si>
  <si>
    <t xml:space="preserve">LODEN ZOLEN </t>
  </si>
  <si>
    <t xml:space="preserve">PLATINA ZOLEN </t>
  </si>
  <si>
    <t>MAN/VROUW</t>
  </si>
  <si>
    <t>0 tot 5 punten. Geoffrey Mutaï, Tirunesh Dibaba, Patrick Makau, Wilson Kiprotich, Moses Mosop: betrapt!</t>
  </si>
  <si>
    <t>6 tot 10 punten. Jij hebt de ideale lichaamsbouw om het als langeafstandsloper te maken. Heb je misschien Ethiopische roots? Met dit uitstekende resultaat
behoor je tot de groep van de vliegende zolen.</t>
  </si>
  <si>
    <t>11 tot 15. Nog steeds een zeer goede score. Je hebt niet veel nodig om door te groeien naar een hogere categorie. Alleen zijn de parameters die dat mogelijk maken niet allemaal door training verbeterbaar. Bedenk hoe dom de zussen van Assepoester wel waren toen ze hun voeten afschaafden om in het glazen muiltje te passen en een kans te maken bij de sprookjesprins. Jij behoort tot de categorie van de gummi zolen.</t>
  </si>
  <si>
    <t>16 tot 20. Van alle sportdisciplines is hardlopen misschien niet de meest geschikte voor jouw lichaamsbouw. Tenzij je natuurlijk uitblinkt op de kortere nummers (sprint, halvefond), de langere (ultraduurlopen) of op een moeilijker terrein (trail). Jij behoort tot de categorie van de houten zolen.</t>
  </si>
  <si>
    <t>21 tot 25. Het wordt al wat moeilijker nu. Jij moet over geweldige cardiovasculaire vermogens beschikken om niet te veel benadeeld te worden ten opzichte van meer gestroomlijnde concurrenten. Is dat belangrijk? Zeker niet, als je alleen maar loopt om in vorm te blijven. Je bent gewoon goe bezig! En behoort tot de categorie van
de stenen zolen.</t>
  </si>
  <si>
    <t>26 tot 30. Blijkbaar past lopen bij jou als naaldhakken bij een olifant. Doe je het graag? Maar natuurlijk! Je kunt graag lopen om zoveel andere redenen dan goede prestaties. In zijn liedje De Barbier van Belleville (een parodie op de Barbier van Sevilla) zingt Serge Reggiani speciaal voor jou het volgende: “Ja geef maar toe, je bent niet verwend als je een roeping hebt, maar geen talent.” Jij behoort tot de categorie van de loden zolen.</t>
  </si>
  <si>
    <t xml:space="preserve">Meer dan 30. Beethoven maakte muziek en was doof. Onder dezelfde omstandigheden zou jij niet alleen doof, maar ook stom en blind zijn…. En geen piano hebben! En dan nog!! Jouw doorzettingsvermogen dwingt respect af. Bedenk tijdens je volgende looptochtje dat jij oneindig veel meer ballen aan je lijf hebt dan al die sprinkhanen die op het asfalt rondstuiteren als gummiballetjes. En weet dat de gezondheidswinst die jij uit het lopen haalt, veel groter is. Jij behoort tot de categorie van de platina zolen.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</si>
</sst>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16" x14ac:knownFonts="1">
    <font>
      <sz val="11"/>
      <color theme="1"/>
      <name val="Calibri"/>
      <family val="2"/>
      <scheme val="minor"/>
    </font>
    <font>
      <sz val="11"/>
      <color theme="1"/>
      <name val="Calibri"/>
      <family val="2"/>
      <scheme val="minor"/>
    </font>
    <font>
      <sz val="28"/>
      <color theme="1"/>
      <name val="Calibri"/>
      <family val="2"/>
      <scheme val="minor"/>
    </font>
    <font>
      <sz val="12"/>
      <color theme="1"/>
      <name val="Cambria"/>
      <family val="1"/>
      <scheme val="major"/>
    </font>
    <font>
      <sz val="14"/>
      <color theme="1"/>
      <name val="Calibri"/>
      <family val="2"/>
      <scheme val="minor"/>
    </font>
    <font>
      <b/>
      <sz val="20"/>
      <color rgb="FFFF0000"/>
      <name val="Calibri"/>
      <family val="2"/>
      <scheme val="minor"/>
    </font>
    <font>
      <b/>
      <sz val="11"/>
      <color theme="1"/>
      <name val="Calibri"/>
      <family val="2"/>
      <scheme val="minor"/>
    </font>
    <font>
      <sz val="28"/>
      <color theme="0"/>
      <name val="Akzidenz-Grotesk BQ Condensed"/>
      <family val="3"/>
    </font>
    <font>
      <sz val="20"/>
      <color theme="0"/>
      <name val="Calibri"/>
      <family val="2"/>
      <scheme val="minor"/>
    </font>
    <font>
      <i/>
      <sz val="11"/>
      <color theme="1"/>
      <name val="Calibri"/>
      <family val="2"/>
      <scheme val="minor"/>
    </font>
    <font>
      <sz val="11"/>
      <color theme="1"/>
      <name val="HelveticaNeueLT Std"/>
      <family val="2"/>
    </font>
    <font>
      <b/>
      <sz val="11"/>
      <color theme="1"/>
      <name val="HelveticaNeueLT Std"/>
      <family val="2"/>
    </font>
    <font>
      <b/>
      <sz val="11"/>
      <color rgb="FFFF0000"/>
      <name val="HelveticaNeueLT Std"/>
      <family val="2"/>
    </font>
    <font>
      <sz val="8"/>
      <color theme="1"/>
      <name val="HelveticaNeueLT Std"/>
      <family val="2"/>
    </font>
    <font>
      <sz val="18"/>
      <color theme="3" tint="-0.499984740745262"/>
      <name val="HelveticaNeueLT Std"/>
      <family val="2"/>
    </font>
    <font>
      <sz val="14"/>
      <color theme="8" tint="-0.499984740745262"/>
      <name val="HelveticaNeueLT Std Med"/>
      <family val="2"/>
    </font>
  </fonts>
  <fills count="1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39988402966399123"/>
        <bgColor theme="0"/>
      </patternFill>
    </fill>
    <fill>
      <patternFill patternType="solid">
        <fgColor theme="8" tint="0.39994506668294322"/>
        <bgColor auto="1"/>
      </patternFill>
    </fill>
  </fills>
  <borders count="4">
    <border>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8" tint="-0.249977111117893"/>
      </right>
      <top/>
      <bottom/>
      <diagonal/>
    </border>
  </borders>
  <cellStyleXfs count="2">
    <xf numFmtId="0" fontId="0" fillId="0" borderId="0"/>
    <xf numFmtId="43" fontId="1" fillId="0" borderId="0" applyFont="0" applyFill="0" applyBorder="0" applyAlignment="0" applyProtection="0"/>
  </cellStyleXfs>
  <cellXfs count="49">
    <xf numFmtId="0" fontId="0" fillId="0" borderId="0" xfId="0"/>
    <xf numFmtId="0" fontId="0" fillId="0" borderId="0" xfId="0" applyBorder="1" applyProtection="1">
      <protection locked="0"/>
    </xf>
    <xf numFmtId="0" fontId="0" fillId="0" borderId="0" xfId="0" applyProtection="1">
      <protection locked="0"/>
    </xf>
    <xf numFmtId="0" fontId="0" fillId="3" borderId="0" xfId="0" applyFill="1" applyBorder="1"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Protection="1">
      <protection locked="0"/>
    </xf>
    <xf numFmtId="0" fontId="3" fillId="0" borderId="0" xfId="0" applyFont="1" applyAlignment="1" applyProtection="1">
      <alignment horizontal="left" vertical="center" wrapText="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4" fillId="0" borderId="0" xfId="0" applyFont="1" applyFill="1" applyProtection="1">
      <protection locked="0"/>
    </xf>
    <xf numFmtId="0" fontId="0" fillId="0" borderId="0" xfId="0" applyFill="1" applyBorder="1" applyProtection="1">
      <protection locked="0"/>
    </xf>
    <xf numFmtId="0" fontId="4" fillId="0" borderId="0" xfId="0" applyFont="1" applyFill="1" applyBorder="1" applyProtection="1">
      <protection locked="0"/>
    </xf>
    <xf numFmtId="0" fontId="6" fillId="0" borderId="0" xfId="0" applyFont="1" applyFill="1" applyProtection="1">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Protection="1">
      <protection locked="0"/>
    </xf>
    <xf numFmtId="0" fontId="0" fillId="6" borderId="0" xfId="0" applyFill="1" applyProtection="1">
      <protection locked="0"/>
    </xf>
    <xf numFmtId="0" fontId="9" fillId="0" borderId="0" xfId="0" applyFont="1" applyFill="1" applyProtection="1">
      <protection locked="0"/>
    </xf>
    <xf numFmtId="0" fontId="10" fillId="2" borderId="1" xfId="0" applyFont="1" applyFill="1" applyBorder="1" applyAlignment="1" applyProtection="1">
      <alignment horizontal="center" vertical="center"/>
      <protection locked="0"/>
    </xf>
    <xf numFmtId="2" fontId="10" fillId="4" borderId="1" xfId="1" applyNumberFormat="1" applyFont="1" applyFill="1" applyBorder="1" applyAlignment="1" applyProtection="1">
      <alignment horizontal="center" vertical="center"/>
    </xf>
    <xf numFmtId="0" fontId="10" fillId="2" borderId="0" xfId="0" applyFont="1" applyFill="1" applyBorder="1" applyProtection="1">
      <protection locked="0"/>
    </xf>
    <xf numFmtId="0" fontId="10" fillId="5" borderId="1" xfId="0" applyFont="1" applyFill="1" applyBorder="1" applyAlignment="1" applyProtection="1">
      <alignment horizontal="center" vertical="center"/>
      <protection locked="0"/>
    </xf>
    <xf numFmtId="0" fontId="11" fillId="8" borderId="1" xfId="0" quotePrefix="1" applyFont="1" applyFill="1" applyBorder="1" applyAlignment="1" applyProtection="1">
      <alignment horizontal="center" vertical="center"/>
    </xf>
    <xf numFmtId="0" fontId="11" fillId="8" borderId="1" xfId="0" quotePrefix="1" applyFont="1" applyFill="1" applyBorder="1" applyAlignment="1" applyProtection="1">
      <alignment horizontal="center"/>
    </xf>
    <xf numFmtId="2" fontId="10" fillId="4" borderId="1" xfId="0" applyNumberFormat="1" applyFont="1" applyFill="1" applyBorder="1" applyAlignment="1" applyProtection="1">
      <alignment horizontal="center" vertical="center"/>
    </xf>
    <xf numFmtId="0" fontId="12" fillId="8" borderId="1" xfId="0" applyFont="1" applyFill="1" applyBorder="1" applyAlignment="1" applyProtection="1">
      <alignment horizontal="center" vertical="center"/>
    </xf>
    <xf numFmtId="0" fontId="5" fillId="8" borderId="1" xfId="0" applyFont="1" applyFill="1" applyBorder="1" applyAlignment="1" applyProtection="1">
      <alignment horizontal="center" vertical="center"/>
    </xf>
    <xf numFmtId="0" fontId="13" fillId="5" borderId="1" xfId="0" applyFont="1" applyFill="1" applyBorder="1" applyAlignment="1" applyProtection="1">
      <alignment horizontal="center" vertical="center"/>
      <protection locked="0"/>
    </xf>
    <xf numFmtId="0" fontId="8" fillId="7" borderId="0" xfId="0" applyFont="1" applyFill="1" applyBorder="1" applyAlignment="1" applyProtection="1">
      <alignment horizontal="left" vertical="center" indent="2"/>
      <protection locked="0"/>
    </xf>
    <xf numFmtId="0" fontId="14" fillId="9" borderId="0" xfId="0" applyFont="1" applyFill="1" applyBorder="1" applyAlignment="1" applyProtection="1">
      <alignment horizontal="center" vertical="center" wrapText="1"/>
      <protection locked="0"/>
    </xf>
    <xf numFmtId="0" fontId="0" fillId="0" borderId="0" xfId="0" applyFill="1" applyProtection="1"/>
    <xf numFmtId="0" fontId="10" fillId="8" borderId="1" xfId="0" applyFont="1" applyFill="1" applyBorder="1" applyProtection="1"/>
    <xf numFmtId="0" fontId="10" fillId="4" borderId="1" xfId="0" applyFont="1" applyFill="1" applyBorder="1" applyProtection="1"/>
    <xf numFmtId="0" fontId="8" fillId="7"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xf>
    <xf numFmtId="0" fontId="10" fillId="5" borderId="0" xfId="0" applyFont="1" applyFill="1" applyBorder="1" applyProtection="1"/>
    <xf numFmtId="0" fontId="10" fillId="5" borderId="0" xfId="0" applyFont="1" applyFill="1" applyBorder="1" applyAlignment="1" applyProtection="1">
      <alignment horizontal="center"/>
    </xf>
    <xf numFmtId="0" fontId="10" fillId="4" borderId="0" xfId="0" applyFont="1" applyFill="1" applyBorder="1" applyProtection="1"/>
    <xf numFmtId="0" fontId="10" fillId="4" borderId="0" xfId="0" applyFont="1" applyFill="1" applyBorder="1" applyAlignment="1" applyProtection="1">
      <alignment horizontal="center"/>
    </xf>
    <xf numFmtId="0" fontId="15" fillId="10" borderId="3" xfId="0" applyFont="1" applyFill="1" applyBorder="1" applyAlignment="1" applyProtection="1">
      <alignment horizontal="center" vertical="center"/>
    </xf>
    <xf numFmtId="0" fontId="15" fillId="10" borderId="0" xfId="0" applyFont="1" applyFill="1" applyBorder="1" applyAlignment="1" applyProtection="1">
      <alignment horizontal="center" vertical="center"/>
    </xf>
    <xf numFmtId="0" fontId="15" fillId="10" borderId="2" xfId="0" applyFont="1" applyFill="1" applyBorder="1" applyAlignment="1" applyProtection="1">
      <alignment horizontal="left" indent="1"/>
    </xf>
    <xf numFmtId="0" fontId="15" fillId="10" borderId="2" xfId="0" applyFont="1" applyFill="1" applyBorder="1" applyAlignment="1" applyProtection="1">
      <alignment horizontal="center" vertical="center"/>
    </xf>
    <xf numFmtId="0" fontId="7" fillId="6" borderId="0" xfId="0" applyFont="1" applyFill="1" applyBorder="1" applyAlignment="1" applyProtection="1">
      <alignment horizontal="left"/>
      <protection locked="0"/>
    </xf>
    <xf numFmtId="0" fontId="2" fillId="6" borderId="0" xfId="0" applyFont="1" applyFill="1" applyBorder="1" applyAlignment="1" applyProtection="1">
      <alignment horizontal="left"/>
      <protection locked="0"/>
    </xf>
  </cellXfs>
  <cellStyles count="2">
    <cellStyle name="Milliers" xfId="1" builtinId="3"/>
    <cellStyle name="Normal" xfId="0" builtinId="0"/>
  </cellStyles>
  <dxfs count="0"/>
  <tableStyles count="0" defaultTableStyle="TableStyleMedium2" defaultPivotStyle="PivotStyleLight16"/>
  <colors>
    <mruColors>
      <color rgb="FFCC0000"/>
      <color rgb="FFA5002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RDIC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00'!A1"/></Relationships>
</file>

<file path=xl/drawings/drawing1.xml><?xml version="1.0" encoding="utf-8"?>
<xdr:wsDr xmlns:xdr="http://schemas.openxmlformats.org/drawingml/2006/spreadsheetDrawing" xmlns:a="http://schemas.openxmlformats.org/drawingml/2006/main">
  <xdr:twoCellAnchor>
    <xdr:from>
      <xdr:col>1</xdr:col>
      <xdr:colOff>0</xdr:colOff>
      <xdr:row>40</xdr:row>
      <xdr:rowOff>76200</xdr:rowOff>
    </xdr:from>
    <xdr:to>
      <xdr:col>1</xdr:col>
      <xdr:colOff>3437283</xdr:colOff>
      <xdr:row>42</xdr:row>
      <xdr:rowOff>99391</xdr:rowOff>
    </xdr:to>
    <xdr:sp macro="" textlink="">
      <xdr:nvSpPr>
        <xdr:cNvPr id="2" name="Rectangle à coins arrondis 1">
          <a:hlinkClick xmlns:r="http://schemas.openxmlformats.org/officeDocument/2006/relationships" r:id="rId1"/>
        </xdr:cNvPr>
        <xdr:cNvSpPr/>
      </xdr:nvSpPr>
      <xdr:spPr>
        <a:xfrm>
          <a:off x="762000" y="8234570"/>
          <a:ext cx="3437283" cy="404191"/>
        </a:xfrm>
        <a:prstGeom prst="roundRect">
          <a:avLst/>
        </a:prstGeom>
        <a:solidFill>
          <a:schemeClr val="accent5">
            <a:lumMod val="75000"/>
          </a:schemeClr>
        </a:solidFill>
        <a:ln>
          <a:noFill/>
        </a:ln>
        <a:effectLst>
          <a:outerShdw blurRad="127000" dist="38100" dir="2160000" sx="99000" sy="99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fr-BE" sz="2000" baseline="0">
              <a:solidFill>
                <a:schemeClr val="bg1"/>
              </a:solidFill>
              <a:latin typeface="Akzidenz-Grotesk BQ Condensed" pitchFamily="50" charset="0"/>
            </a:rPr>
            <a:t>NAAR HET VERDICT</a:t>
          </a:r>
        </a:p>
      </xdr:txBody>
    </xdr:sp>
    <xdr:clientData/>
  </xdr:twoCellAnchor>
  <xdr:twoCellAnchor>
    <xdr:from>
      <xdr:col>1</xdr:col>
      <xdr:colOff>2956892</xdr:colOff>
      <xdr:row>40</xdr:row>
      <xdr:rowOff>182216</xdr:rowOff>
    </xdr:from>
    <xdr:to>
      <xdr:col>1</xdr:col>
      <xdr:colOff>3304761</xdr:colOff>
      <xdr:row>41</xdr:row>
      <xdr:rowOff>182216</xdr:rowOff>
    </xdr:to>
    <xdr:sp macro="" textlink="">
      <xdr:nvSpPr>
        <xdr:cNvPr id="4" name="Flèche droite 3"/>
        <xdr:cNvSpPr/>
      </xdr:nvSpPr>
      <xdr:spPr>
        <a:xfrm>
          <a:off x="3718892" y="8357151"/>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5</xdr:col>
      <xdr:colOff>430688</xdr:colOff>
      <xdr:row>1</xdr:row>
      <xdr:rowOff>74544</xdr:rowOff>
    </xdr:from>
    <xdr:to>
      <xdr:col>8</xdr:col>
      <xdr:colOff>323013</xdr:colOff>
      <xdr:row>1</xdr:row>
      <xdr:rowOff>427674</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9775" y="265044"/>
          <a:ext cx="2178325" cy="353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3076576</xdr:colOff>
      <xdr:row>8</xdr:row>
      <xdr:rowOff>57151</xdr:rowOff>
    </xdr:from>
    <xdr:to>
      <xdr:col>1</xdr:col>
      <xdr:colOff>6781800</xdr:colOff>
      <xdr:row>10</xdr:row>
      <xdr:rowOff>157369</xdr:rowOff>
    </xdr:to>
    <xdr:sp macro="" textlink="">
      <xdr:nvSpPr>
        <xdr:cNvPr id="2" name="Rectangle à coins arrondis 1">
          <a:hlinkClick xmlns:r="http://schemas.openxmlformats.org/officeDocument/2006/relationships" r:id="rId1"/>
        </xdr:cNvPr>
        <xdr:cNvSpPr/>
      </xdr:nvSpPr>
      <xdr:spPr>
        <a:xfrm>
          <a:off x="3838576" y="4869347"/>
          <a:ext cx="3705224" cy="481218"/>
        </a:xfrm>
        <a:prstGeom prst="roundRect">
          <a:avLst/>
        </a:prstGeom>
        <a:solidFill>
          <a:schemeClr val="accent5">
            <a:lumMod val="75000"/>
          </a:schemeClr>
        </a:solidFill>
        <a:ln>
          <a:noFill/>
        </a:ln>
        <a:effectLst>
          <a:outerShdw blurRad="127000" dist="38100" dir="2280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fr-FR" sz="2400">
              <a:solidFill>
                <a:schemeClr val="bg1"/>
              </a:solidFill>
              <a:effectLst/>
              <a:latin typeface="Akzidenz-Grotesk BQ Condensed" pitchFamily="50" charset="0"/>
              <a:ea typeface="+mn-ea"/>
              <a:cs typeface="+mn-cs"/>
            </a:rPr>
            <a:t>TERUG NAAR INVULBLAD</a:t>
          </a:r>
          <a:endParaRPr lang="fr-BE" sz="2400" baseline="0">
            <a:solidFill>
              <a:schemeClr val="bg1"/>
            </a:solidFill>
            <a:latin typeface="Akzidenz-Grotesk BQ Condensed" pitchFamily="50" charset="0"/>
          </a:endParaRPr>
        </a:p>
      </xdr:txBody>
    </xdr:sp>
    <xdr:clientData/>
  </xdr:twoCellAnchor>
  <xdr:twoCellAnchor>
    <xdr:from>
      <xdr:col>1</xdr:col>
      <xdr:colOff>3276600</xdr:colOff>
      <xdr:row>9</xdr:row>
      <xdr:rowOff>9525</xdr:rowOff>
    </xdr:from>
    <xdr:to>
      <xdr:col>1</xdr:col>
      <xdr:colOff>3624469</xdr:colOff>
      <xdr:row>10</xdr:row>
      <xdr:rowOff>9525</xdr:rowOff>
    </xdr:to>
    <xdr:sp macro="" textlink="">
      <xdr:nvSpPr>
        <xdr:cNvPr id="4" name="Flèche droite 3"/>
        <xdr:cNvSpPr/>
      </xdr:nvSpPr>
      <xdr:spPr>
        <a:xfrm rot="10800000">
          <a:off x="4038600" y="4210050"/>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5600700</xdr:colOff>
      <xdr:row>1</xdr:row>
      <xdr:rowOff>133350</xdr:rowOff>
    </xdr:from>
    <xdr:to>
      <xdr:col>3</xdr:col>
      <xdr:colOff>206650</xdr:colOff>
      <xdr:row>1</xdr:row>
      <xdr:rowOff>469915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323850"/>
          <a:ext cx="2178325" cy="33656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F39"/>
  <sheetViews>
    <sheetView showGridLines="0" tabSelected="1" zoomScale="115" zoomScaleNormal="115" workbookViewId="0"/>
  </sheetViews>
  <sheetFormatPr baseColWidth="10" defaultColWidth="11.42578125" defaultRowHeight="15" x14ac:dyDescent="0.25"/>
  <cols>
    <col min="1" max="1" width="11.42578125" style="12"/>
    <col min="2" max="2" width="53.85546875" style="12" customWidth="1"/>
    <col min="3" max="3" width="10.5703125" style="13" bestFit="1" customWidth="1"/>
    <col min="4" max="4" width="33.7109375" style="13" customWidth="1"/>
    <col min="5" max="5" width="11.42578125" style="12" customWidth="1"/>
    <col min="6" max="16384" width="11.42578125" style="12"/>
  </cols>
  <sheetData>
    <row r="2" spans="1:6" s="20" customFormat="1" ht="36" x14ac:dyDescent="0.55000000000000004">
      <c r="B2" s="47" t="s">
        <v>29</v>
      </c>
      <c r="C2" s="48"/>
      <c r="D2" s="48"/>
    </row>
    <row r="4" spans="1:6" x14ac:dyDescent="0.25">
      <c r="B4" s="24" t="s">
        <v>30</v>
      </c>
      <c r="C4" s="38" t="s">
        <v>33</v>
      </c>
    </row>
    <row r="5" spans="1:6" x14ac:dyDescent="0.25">
      <c r="B5" s="39" t="s">
        <v>31</v>
      </c>
      <c r="C5" s="40" t="s">
        <v>34</v>
      </c>
    </row>
    <row r="6" spans="1:6" x14ac:dyDescent="0.25">
      <c r="B6" s="41" t="s">
        <v>32</v>
      </c>
      <c r="C6" s="42" t="s">
        <v>35</v>
      </c>
      <c r="F6" s="34"/>
    </row>
    <row r="8" spans="1:6" s="14" customFormat="1" ht="18.75" x14ac:dyDescent="0.3">
      <c r="B8" s="45" t="s">
        <v>36</v>
      </c>
      <c r="C8" s="43" t="s">
        <v>37</v>
      </c>
      <c r="D8" s="44" t="s">
        <v>38</v>
      </c>
    </row>
    <row r="9" spans="1:6" ht="7.5" customHeight="1" x14ac:dyDescent="0.25"/>
    <row r="10" spans="1:6" x14ac:dyDescent="0.25">
      <c r="A10" s="15"/>
      <c r="B10" s="35" t="s">
        <v>39</v>
      </c>
      <c r="C10" s="25" t="s">
        <v>65</v>
      </c>
      <c r="D10" s="26" t="s">
        <v>20</v>
      </c>
    </row>
    <row r="11" spans="1:6" x14ac:dyDescent="0.25">
      <c r="A11" s="15"/>
      <c r="B11" s="35" t="s">
        <v>46</v>
      </c>
      <c r="C11" s="22">
        <v>66</v>
      </c>
      <c r="D11" s="27" t="s">
        <v>21</v>
      </c>
    </row>
    <row r="12" spans="1:6" x14ac:dyDescent="0.25">
      <c r="A12" s="15"/>
      <c r="B12" s="36" t="s">
        <v>63</v>
      </c>
      <c r="C12" s="23">
        <f>+C11^(1/3)</f>
        <v>4.0412400206221895</v>
      </c>
      <c r="D12" s="27" t="s">
        <v>22</v>
      </c>
    </row>
    <row r="13" spans="1:6" x14ac:dyDescent="0.25">
      <c r="A13" s="15"/>
      <c r="B13" s="35" t="s">
        <v>47</v>
      </c>
      <c r="C13" s="22">
        <v>172</v>
      </c>
      <c r="D13" s="27" t="s">
        <v>23</v>
      </c>
    </row>
    <row r="14" spans="1:6" x14ac:dyDescent="0.25">
      <c r="A14" s="15"/>
      <c r="B14" s="36" t="s">
        <v>62</v>
      </c>
      <c r="C14" s="23">
        <f>(C13/100)^2</f>
        <v>2.9583999999999997</v>
      </c>
      <c r="D14" s="27" t="s">
        <v>24</v>
      </c>
    </row>
    <row r="15" spans="1:6" x14ac:dyDescent="0.25">
      <c r="A15" s="15"/>
      <c r="B15" s="35" t="s">
        <v>52</v>
      </c>
      <c r="C15" s="22">
        <v>80</v>
      </c>
      <c r="D15" s="26" t="s">
        <v>25</v>
      </c>
    </row>
    <row r="16" spans="1:6" x14ac:dyDescent="0.25">
      <c r="A16" s="15"/>
      <c r="B16" s="35" t="s">
        <v>53</v>
      </c>
      <c r="C16" s="22">
        <v>90</v>
      </c>
      <c r="D16" s="26" t="s">
        <v>25</v>
      </c>
    </row>
    <row r="17" spans="1:6" x14ac:dyDescent="0.25">
      <c r="A17" s="15"/>
      <c r="B17" s="35" t="s">
        <v>64</v>
      </c>
      <c r="C17" s="22">
        <v>84</v>
      </c>
      <c r="D17" s="26" t="s">
        <v>26</v>
      </c>
    </row>
    <row r="18" spans="1:6" x14ac:dyDescent="0.25">
      <c r="A18" s="15"/>
      <c r="B18" s="35" t="s">
        <v>48</v>
      </c>
      <c r="C18" s="22">
        <v>42</v>
      </c>
      <c r="D18" s="26" t="s">
        <v>27</v>
      </c>
    </row>
    <row r="19" spans="1:6" x14ac:dyDescent="0.25">
      <c r="A19" s="15"/>
      <c r="B19" s="36" t="s">
        <v>49</v>
      </c>
      <c r="C19" s="23">
        <f>(C18*2/3)-1</f>
        <v>27</v>
      </c>
      <c r="D19" s="26" t="s">
        <v>27</v>
      </c>
    </row>
    <row r="20" spans="1:6" x14ac:dyDescent="0.25">
      <c r="A20" s="15"/>
      <c r="B20" s="35" t="s">
        <v>50</v>
      </c>
      <c r="C20" s="22">
        <v>27</v>
      </c>
      <c r="D20" s="26" t="s">
        <v>27</v>
      </c>
    </row>
    <row r="21" spans="1:6" x14ac:dyDescent="0.25">
      <c r="B21" s="35" t="s">
        <v>51</v>
      </c>
      <c r="C21" s="22">
        <v>57</v>
      </c>
      <c r="D21" s="26" t="s">
        <v>28</v>
      </c>
    </row>
    <row r="22" spans="1:6" x14ac:dyDescent="0.25">
      <c r="F22" s="21"/>
    </row>
    <row r="23" spans="1:6" s="14" customFormat="1" ht="18.75" x14ac:dyDescent="0.3">
      <c r="B23" s="45" t="s">
        <v>60</v>
      </c>
      <c r="C23" s="46" t="s">
        <v>37</v>
      </c>
      <c r="D23" s="44" t="s">
        <v>61</v>
      </c>
      <c r="F23" s="16"/>
    </row>
    <row r="24" spans="1:6" ht="6.75" customHeight="1" x14ac:dyDescent="0.25">
      <c r="A24" s="17"/>
      <c r="B24" s="19"/>
      <c r="C24" s="18"/>
      <c r="D24" s="18"/>
      <c r="E24" s="19"/>
    </row>
    <row r="25" spans="1:6" x14ac:dyDescent="0.25">
      <c r="B25" s="35" t="s">
        <v>40</v>
      </c>
      <c r="C25" s="28">
        <f>+C11/C14</f>
        <v>22.309356408869661</v>
      </c>
      <c r="D25" s="29">
        <f>VLOOKUP(C25,POINTS!C3:D11,2)</f>
        <v>2.5</v>
      </c>
    </row>
    <row r="26" spans="1:6" x14ac:dyDescent="0.25">
      <c r="B26" s="35" t="s">
        <v>41</v>
      </c>
      <c r="C26" s="28">
        <f>+C13/C12</f>
        <v>42.561193871755947</v>
      </c>
      <c r="D26" s="29">
        <f>VLOOKUP(C26,POINTS!C14:D19,2)</f>
        <v>3</v>
      </c>
    </row>
    <row r="27" spans="1:6" x14ac:dyDescent="0.25">
      <c r="B27" s="35" t="s">
        <v>54</v>
      </c>
      <c r="C27" s="25" t="s">
        <v>67</v>
      </c>
      <c r="D27" s="29">
        <f>VLOOKUP(C27,POINTS!C22:D23,2)</f>
        <v>0</v>
      </c>
    </row>
    <row r="28" spans="1:6" x14ac:dyDescent="0.25">
      <c r="B28" s="35" t="s">
        <v>55</v>
      </c>
      <c r="C28" s="25" t="s">
        <v>67</v>
      </c>
      <c r="D28" s="29">
        <f>VLOOKUP(C28,POINTS!C26:D27,2)</f>
        <v>0</v>
      </c>
    </row>
    <row r="29" spans="1:6" x14ac:dyDescent="0.25">
      <c r="B29" s="35" t="s">
        <v>56</v>
      </c>
      <c r="C29" s="23">
        <f>+C15/C16</f>
        <v>0.88888888888888884</v>
      </c>
      <c r="D29" s="29">
        <f>IF(C10="HOMME",VLOOKUP(C29,POINTS!C30:D34,2),VLOOKUP(C29,POINTS!E30:F34,2))</f>
        <v>4</v>
      </c>
    </row>
    <row r="30" spans="1:6" x14ac:dyDescent="0.25">
      <c r="B30" s="35" t="s">
        <v>57</v>
      </c>
      <c r="C30" s="23">
        <f>+C17/C13*100</f>
        <v>48.837209302325576</v>
      </c>
      <c r="D30" s="29">
        <f>VLOOKUP(C30,POINTS!C37:D42,2)</f>
        <v>0</v>
      </c>
    </row>
    <row r="31" spans="1:6" x14ac:dyDescent="0.25">
      <c r="B31" s="35" t="s">
        <v>58</v>
      </c>
      <c r="C31" s="25">
        <v>4</v>
      </c>
      <c r="D31" s="29">
        <f>VLOOKUP(C31,POINTS!C45:D49,2)</f>
        <v>0</v>
      </c>
    </row>
    <row r="32" spans="1:6" x14ac:dyDescent="0.25">
      <c r="B32" s="35" t="s">
        <v>59</v>
      </c>
      <c r="C32" s="25">
        <v>3</v>
      </c>
      <c r="D32" s="29">
        <f>VLOOKUP(C32,POINTS!C52:D56,2)</f>
        <v>3</v>
      </c>
    </row>
    <row r="33" spans="2:4" x14ac:dyDescent="0.25">
      <c r="B33" s="35" t="s">
        <v>42</v>
      </c>
      <c r="C33" s="23">
        <f>+C13/C20</f>
        <v>6.3703703703703702</v>
      </c>
      <c r="D33" s="29">
        <f>VLOOKUP(C33,POINTS!C59:D64,2)</f>
        <v>4</v>
      </c>
    </row>
    <row r="34" spans="2:4" x14ac:dyDescent="0.25">
      <c r="B34" s="35" t="s">
        <v>43</v>
      </c>
      <c r="C34" s="23">
        <f>+C13/C21</f>
        <v>3.0175438596491229</v>
      </c>
      <c r="D34" s="29">
        <f>VLOOKUP(C34,POINTS!C67:D71,2)</f>
        <v>2</v>
      </c>
    </row>
    <row r="35" spans="2:4" x14ac:dyDescent="0.25">
      <c r="B35" s="35" t="s">
        <v>44</v>
      </c>
      <c r="C35" s="31" t="s">
        <v>69</v>
      </c>
      <c r="D35" s="29">
        <f>VLOOKUP(C35,POINTS!C74:D75,2)</f>
        <v>0</v>
      </c>
    </row>
    <row r="36" spans="2:4" x14ac:dyDescent="0.25">
      <c r="B36" s="35" t="s">
        <v>45</v>
      </c>
      <c r="C36" s="25" t="s">
        <v>8</v>
      </c>
      <c r="D36" s="29">
        <f>IF(C10="MAN",0,VLOOKUP(C36,POINTS!C78:D89,2))</f>
        <v>0</v>
      </c>
    </row>
    <row r="39" spans="2:4" ht="26.25" x14ac:dyDescent="0.25">
      <c r="B39" s="37" t="str">
        <f>VLOOKUP(D39,POINTS!C92:D97,2)</f>
        <v xml:space="preserve">HOUTEN ZOLEN </v>
      </c>
      <c r="D39" s="30">
        <f>SUM(D25:D36)</f>
        <v>18.5</v>
      </c>
    </row>
  </sheetData>
  <sheetProtection password="CC84" sheet="1" objects="1" scenarios="1"/>
  <mergeCells count="1">
    <mergeCell ref="B2:D2"/>
  </mergeCells>
  <pageMargins left="0.70866141732283472" right="0.70866141732283472" top="0.74803149606299213" bottom="0.74803149606299213" header="0.31496062992125984" footer="0.31496062992125984"/>
  <pageSetup paperSize="9" scale="72" orientation="landscape" horizontalDpi="4294967293" verticalDpi="1200" r:id="rId1"/>
  <ignoredErrors>
    <ignoredError sqref="D21" numberStoredAsText="1"/>
  </ignoredErrors>
  <drawing r:id="rId2"/>
  <picture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LISTES!$C$4:$C$5</xm:f>
          </x14:formula1>
          <xm:sqref>C10</xm:sqref>
        </x14:dataValidation>
        <x14:dataValidation type="list" allowBlank="1" showInputMessage="1" showErrorMessage="1">
          <x14:formula1>
            <xm:f>LISTES!$C$6:$C$7</xm:f>
          </x14:formula1>
          <xm:sqref>C27</xm:sqref>
        </x14:dataValidation>
        <x14:dataValidation type="list" allowBlank="1" showInputMessage="1" showErrorMessage="1">
          <x14:formula1>
            <xm:f>LISTES!$C$8:$C$9</xm:f>
          </x14:formula1>
          <xm:sqref>C28</xm:sqref>
        </x14:dataValidation>
        <x14:dataValidation type="list" allowBlank="1" showInputMessage="1" showErrorMessage="1">
          <x14:formula1>
            <xm:f>LISTES!$C$10:$C$14</xm:f>
          </x14:formula1>
          <xm:sqref>C31</xm:sqref>
        </x14:dataValidation>
        <x14:dataValidation type="list" allowBlank="1" showInputMessage="1" showErrorMessage="1">
          <x14:formula1>
            <xm:f>LISTES!$C$16:$C$20</xm:f>
          </x14:formula1>
          <xm:sqref>C32</xm:sqref>
        </x14:dataValidation>
        <x14:dataValidation type="list" allowBlank="1" showInputMessage="1" showErrorMessage="1">
          <x14:formula1>
            <xm:f>LISTES!$C$21:$C$22</xm:f>
          </x14:formula1>
          <xm:sqref>C35</xm:sqref>
        </x14:dataValidation>
        <x14:dataValidation type="list" allowBlank="1" showInputMessage="1" showErrorMessage="1">
          <x14:formula1>
            <xm:f>LISTES!$C$23:$C$34</xm:f>
          </x14:formula1>
          <xm:sqref>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D7"/>
  <sheetViews>
    <sheetView showGridLines="0" zoomScale="115" zoomScaleNormal="115" workbookViewId="0"/>
  </sheetViews>
  <sheetFormatPr baseColWidth="10" defaultColWidth="11.42578125" defaultRowHeight="15" x14ac:dyDescent="0.25"/>
  <cols>
    <col min="1" max="1" width="11.42578125" style="12"/>
    <col min="2" max="2" width="102.140625" style="12" customWidth="1"/>
    <col min="3" max="16384" width="11.42578125" style="12"/>
  </cols>
  <sheetData>
    <row r="2" spans="2:4" s="20" customFormat="1" ht="41.25" customHeight="1" x14ac:dyDescent="0.55000000000000004">
      <c r="B2" s="47" t="s">
        <v>29</v>
      </c>
      <c r="C2" s="48"/>
      <c r="D2" s="48"/>
    </row>
    <row r="4" spans="2:4" ht="33.75" customHeight="1" x14ac:dyDescent="0.25">
      <c r="B4" s="32" t="str">
        <f>VLOOKUP('000'!D39,POINTS!C92:D97,2)</f>
        <v xml:space="preserve">HOUTEN ZOLEN </v>
      </c>
    </row>
    <row r="7" spans="2:4" ht="228.75" customHeight="1" x14ac:dyDescent="0.25">
      <c r="B7" s="33" t="str">
        <f>VLOOKUP('000'!D39,COMMENTAIRES!A2:B8,2)</f>
        <v>16 tot 20. Van alle sportdisciplines is hardlopen misschien niet de meest geschikte voor jouw lichaamsbouw. Tenzij je natuurlijk uitblinkt op de kortere nummers (sprint, halvefond), de langere (ultraduurlopen) of op een moeilijker terrein (trail). Jij behoort tot de categorie van de houten zolen.</v>
      </c>
    </row>
  </sheetData>
  <sheetProtection password="CC84" sheet="1" objects="1" scenarios="1"/>
  <mergeCells count="1">
    <mergeCell ref="B2:D2"/>
  </mergeCells>
  <pageMargins left="0.7" right="0.7" top="0.75" bottom="0.75" header="0.3" footer="0.3"/>
  <pageSetup paperSize="9" orientation="portrait" horizontalDpi="1200" verticalDpi="120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7"/>
  <sheetViews>
    <sheetView workbookViewId="0">
      <selection activeCell="C14" sqref="C14"/>
    </sheetView>
  </sheetViews>
  <sheetFormatPr baseColWidth="10" defaultColWidth="11.42578125" defaultRowHeight="15" x14ac:dyDescent="0.25"/>
  <cols>
    <col min="1" max="1" width="11.42578125" style="2"/>
    <col min="2" max="2" width="49.5703125" style="2" bestFit="1" customWidth="1"/>
    <col min="3" max="16384" width="11.42578125" style="2"/>
  </cols>
  <sheetData>
    <row r="1" spans="2:4" x14ac:dyDescent="0.25">
      <c r="B1" s="1"/>
    </row>
    <row r="2" spans="2:4" x14ac:dyDescent="0.25">
      <c r="B2" s="3" t="s">
        <v>40</v>
      </c>
      <c r="C2" s="2" t="s">
        <v>1</v>
      </c>
      <c r="D2" s="2" t="s">
        <v>2</v>
      </c>
    </row>
    <row r="3" spans="2:4" x14ac:dyDescent="0.25">
      <c r="B3" s="1"/>
      <c r="C3" s="2">
        <v>0</v>
      </c>
      <c r="D3" s="2">
        <v>0</v>
      </c>
    </row>
    <row r="4" spans="2:4" x14ac:dyDescent="0.25">
      <c r="B4" s="1"/>
      <c r="C4" s="2">
        <v>18</v>
      </c>
      <c r="D4" s="2">
        <v>0.5</v>
      </c>
    </row>
    <row r="5" spans="2:4" x14ac:dyDescent="0.25">
      <c r="B5" s="1"/>
      <c r="C5" s="2">
        <v>19</v>
      </c>
      <c r="D5" s="2">
        <v>1</v>
      </c>
    </row>
    <row r="6" spans="2:4" x14ac:dyDescent="0.25">
      <c r="B6" s="1"/>
      <c r="C6" s="2">
        <v>20</v>
      </c>
      <c r="D6" s="2">
        <v>1.5</v>
      </c>
    </row>
    <row r="7" spans="2:4" x14ac:dyDescent="0.25">
      <c r="B7" s="1"/>
      <c r="C7" s="2">
        <v>21</v>
      </c>
      <c r="D7" s="2">
        <v>2</v>
      </c>
    </row>
    <row r="8" spans="2:4" x14ac:dyDescent="0.25">
      <c r="B8" s="1"/>
      <c r="C8" s="2">
        <v>22</v>
      </c>
      <c r="D8" s="2">
        <v>2.5</v>
      </c>
    </row>
    <row r="9" spans="2:4" x14ac:dyDescent="0.25">
      <c r="B9" s="1"/>
      <c r="C9" s="2">
        <v>23</v>
      </c>
      <c r="D9" s="2">
        <v>3</v>
      </c>
    </row>
    <row r="10" spans="2:4" x14ac:dyDescent="0.25">
      <c r="B10" s="1"/>
      <c r="C10" s="2">
        <v>24</v>
      </c>
      <c r="D10" s="2">
        <v>3.5</v>
      </c>
    </row>
    <row r="11" spans="2:4" x14ac:dyDescent="0.25">
      <c r="B11" s="1"/>
      <c r="C11" s="2">
        <v>25</v>
      </c>
      <c r="D11" s="2">
        <v>4</v>
      </c>
    </row>
    <row r="12" spans="2:4" x14ac:dyDescent="0.25">
      <c r="B12" s="1"/>
    </row>
    <row r="13" spans="2:4" x14ac:dyDescent="0.25">
      <c r="B13" s="3" t="s">
        <v>41</v>
      </c>
      <c r="C13" s="2" t="s">
        <v>4</v>
      </c>
      <c r="D13" s="2" t="s">
        <v>3</v>
      </c>
    </row>
    <row r="14" spans="2:4" x14ac:dyDescent="0.25">
      <c r="B14" s="1"/>
      <c r="C14" s="4">
        <v>20</v>
      </c>
      <c r="D14" s="2">
        <v>5</v>
      </c>
    </row>
    <row r="15" spans="2:4" x14ac:dyDescent="0.25">
      <c r="B15" s="1"/>
      <c r="C15" s="4">
        <v>41</v>
      </c>
      <c r="D15" s="2">
        <v>4</v>
      </c>
    </row>
    <row r="16" spans="2:4" x14ac:dyDescent="0.25">
      <c r="B16" s="1"/>
      <c r="C16" s="4">
        <v>42</v>
      </c>
      <c r="D16" s="2">
        <v>3</v>
      </c>
    </row>
    <row r="17" spans="2:6" x14ac:dyDescent="0.25">
      <c r="B17" s="1"/>
      <c r="C17" s="4">
        <v>43</v>
      </c>
      <c r="D17" s="2">
        <v>2</v>
      </c>
    </row>
    <row r="18" spans="2:6" x14ac:dyDescent="0.25">
      <c r="B18" s="1"/>
      <c r="C18" s="4">
        <v>44</v>
      </c>
      <c r="D18" s="2">
        <v>1</v>
      </c>
    </row>
    <row r="19" spans="2:6" x14ac:dyDescent="0.25">
      <c r="B19" s="1"/>
      <c r="C19" s="4">
        <v>45</v>
      </c>
      <c r="D19" s="2">
        <v>0</v>
      </c>
    </row>
    <row r="20" spans="2:6" x14ac:dyDescent="0.25">
      <c r="B20" s="1"/>
    </row>
    <row r="21" spans="2:6" x14ac:dyDescent="0.25">
      <c r="B21" s="3" t="s">
        <v>54</v>
      </c>
      <c r="C21" s="2" t="s">
        <v>4</v>
      </c>
      <c r="D21" s="2" t="s">
        <v>3</v>
      </c>
    </row>
    <row r="22" spans="2:6" x14ac:dyDescent="0.25">
      <c r="B22" s="1"/>
      <c r="C22" s="2" t="s">
        <v>70</v>
      </c>
      <c r="D22" s="2">
        <v>4</v>
      </c>
    </row>
    <row r="23" spans="2:6" x14ac:dyDescent="0.25">
      <c r="B23" s="1"/>
      <c r="C23" s="2" t="s">
        <v>67</v>
      </c>
      <c r="D23" s="2">
        <v>0</v>
      </c>
    </row>
    <row r="24" spans="2:6" x14ac:dyDescent="0.25">
      <c r="B24" s="1"/>
    </row>
    <row r="25" spans="2:6" x14ac:dyDescent="0.25">
      <c r="B25" s="3" t="s">
        <v>55</v>
      </c>
      <c r="C25" s="2" t="s">
        <v>4</v>
      </c>
      <c r="D25" s="2" t="s">
        <v>3</v>
      </c>
    </row>
    <row r="26" spans="2:6" x14ac:dyDescent="0.25">
      <c r="B26" s="1"/>
      <c r="C26" s="2" t="s">
        <v>70</v>
      </c>
      <c r="D26" s="2">
        <v>2</v>
      </c>
    </row>
    <row r="27" spans="2:6" x14ac:dyDescent="0.25">
      <c r="B27" s="1"/>
      <c r="C27" s="2" t="s">
        <v>67</v>
      </c>
      <c r="D27" s="2">
        <v>0</v>
      </c>
    </row>
    <row r="28" spans="2:6" x14ac:dyDescent="0.25">
      <c r="B28" s="1"/>
    </row>
    <row r="29" spans="2:6" x14ac:dyDescent="0.25">
      <c r="B29" s="3" t="s">
        <v>56</v>
      </c>
      <c r="C29" s="2" t="s">
        <v>6</v>
      </c>
      <c r="D29" s="2" t="s">
        <v>3</v>
      </c>
      <c r="E29" s="2" t="s">
        <v>5</v>
      </c>
      <c r="F29" s="2" t="s">
        <v>3</v>
      </c>
    </row>
    <row r="30" spans="2:6" x14ac:dyDescent="0.25">
      <c r="B30" s="1"/>
      <c r="C30" s="2">
        <v>0</v>
      </c>
      <c r="D30" s="2">
        <v>0</v>
      </c>
      <c r="E30" s="2">
        <v>0</v>
      </c>
      <c r="F30" s="2">
        <v>0</v>
      </c>
    </row>
    <row r="31" spans="2:6" x14ac:dyDescent="0.25">
      <c r="B31" s="1"/>
      <c r="C31" s="2">
        <v>0.8</v>
      </c>
      <c r="D31" s="2">
        <v>1</v>
      </c>
      <c r="E31" s="2">
        <v>0.7</v>
      </c>
      <c r="F31" s="2">
        <v>1</v>
      </c>
    </row>
    <row r="32" spans="2:6" x14ac:dyDescent="0.25">
      <c r="B32" s="1"/>
      <c r="C32" s="2">
        <v>0.85</v>
      </c>
      <c r="D32" s="2">
        <v>2</v>
      </c>
      <c r="E32" s="2">
        <v>0.75</v>
      </c>
      <c r="F32" s="2">
        <v>2</v>
      </c>
    </row>
    <row r="33" spans="2:6" x14ac:dyDescent="0.25">
      <c r="B33" s="1"/>
      <c r="C33" s="2">
        <v>0.9</v>
      </c>
      <c r="D33" s="2">
        <v>3</v>
      </c>
      <c r="E33" s="2">
        <v>0.8</v>
      </c>
      <c r="F33" s="2">
        <v>3</v>
      </c>
    </row>
    <row r="34" spans="2:6" x14ac:dyDescent="0.25">
      <c r="B34" s="1"/>
      <c r="C34" s="2">
        <v>0.95</v>
      </c>
      <c r="D34" s="2">
        <v>4</v>
      </c>
      <c r="E34" s="2">
        <v>0.85</v>
      </c>
      <c r="F34" s="2">
        <v>4</v>
      </c>
    </row>
    <row r="35" spans="2:6" x14ac:dyDescent="0.25">
      <c r="B35" s="1"/>
    </row>
    <row r="36" spans="2:6" x14ac:dyDescent="0.25">
      <c r="B36" s="3" t="s">
        <v>57</v>
      </c>
      <c r="C36" s="2" t="s">
        <v>4</v>
      </c>
      <c r="D36" s="2" t="s">
        <v>3</v>
      </c>
    </row>
    <row r="37" spans="2:6" x14ac:dyDescent="0.25">
      <c r="B37" s="1"/>
      <c r="C37" s="2">
        <v>0</v>
      </c>
      <c r="D37" s="2">
        <v>0</v>
      </c>
    </row>
    <row r="38" spans="2:6" x14ac:dyDescent="0.25">
      <c r="B38" s="1"/>
      <c r="C38" s="2">
        <v>50</v>
      </c>
      <c r="D38" s="2">
        <v>1</v>
      </c>
    </row>
    <row r="39" spans="2:6" x14ac:dyDescent="0.25">
      <c r="B39" s="1"/>
      <c r="C39" s="2">
        <v>51</v>
      </c>
      <c r="D39" s="2">
        <v>2</v>
      </c>
    </row>
    <row r="40" spans="2:6" x14ac:dyDescent="0.25">
      <c r="B40" s="1"/>
      <c r="C40" s="2">
        <v>52</v>
      </c>
      <c r="D40" s="2">
        <v>3</v>
      </c>
    </row>
    <row r="41" spans="2:6" x14ac:dyDescent="0.25">
      <c r="B41" s="1"/>
      <c r="C41" s="2">
        <v>53</v>
      </c>
      <c r="D41" s="2">
        <v>4</v>
      </c>
    </row>
    <row r="42" spans="2:6" x14ac:dyDescent="0.25">
      <c r="B42" s="1"/>
      <c r="C42" s="2">
        <v>54</v>
      </c>
      <c r="D42" s="2">
        <v>5</v>
      </c>
    </row>
    <row r="43" spans="2:6" x14ac:dyDescent="0.25">
      <c r="B43" s="1"/>
    </row>
    <row r="44" spans="2:6" x14ac:dyDescent="0.25">
      <c r="B44" s="3" t="s">
        <v>58</v>
      </c>
      <c r="C44" s="2" t="s">
        <v>4</v>
      </c>
      <c r="D44" s="2" t="s">
        <v>3</v>
      </c>
    </row>
    <row r="45" spans="2:6" x14ac:dyDescent="0.25">
      <c r="B45" s="1"/>
      <c r="C45" s="2">
        <v>0</v>
      </c>
      <c r="D45" s="2">
        <v>4</v>
      </c>
    </row>
    <row r="46" spans="2:6" x14ac:dyDescent="0.25">
      <c r="B46" s="1"/>
      <c r="C46" s="2">
        <v>1</v>
      </c>
      <c r="D46" s="2">
        <v>3</v>
      </c>
    </row>
    <row r="47" spans="2:6" x14ac:dyDescent="0.25">
      <c r="B47" s="1"/>
      <c r="C47" s="2">
        <v>2</v>
      </c>
      <c r="D47" s="2">
        <v>2</v>
      </c>
    </row>
    <row r="48" spans="2:6" x14ac:dyDescent="0.25">
      <c r="B48" s="1"/>
      <c r="C48" s="2">
        <v>3</v>
      </c>
      <c r="D48" s="2">
        <v>1</v>
      </c>
    </row>
    <row r="49" spans="2:4" x14ac:dyDescent="0.25">
      <c r="B49" s="1"/>
      <c r="C49" s="2">
        <v>4</v>
      </c>
      <c r="D49" s="2">
        <v>0</v>
      </c>
    </row>
    <row r="50" spans="2:4" x14ac:dyDescent="0.25">
      <c r="B50" s="1"/>
    </row>
    <row r="51" spans="2:4" x14ac:dyDescent="0.25">
      <c r="B51" s="3" t="s">
        <v>59</v>
      </c>
      <c r="C51" s="2" t="s">
        <v>4</v>
      </c>
      <c r="D51" s="2" t="s">
        <v>3</v>
      </c>
    </row>
    <row r="52" spans="2:4" x14ac:dyDescent="0.25">
      <c r="B52" s="1"/>
      <c r="C52" s="2">
        <v>0</v>
      </c>
      <c r="D52" s="2">
        <v>0</v>
      </c>
    </row>
    <row r="53" spans="2:4" x14ac:dyDescent="0.25">
      <c r="B53" s="1"/>
      <c r="C53" s="2">
        <v>1</v>
      </c>
      <c r="D53" s="2">
        <v>1</v>
      </c>
    </row>
    <row r="54" spans="2:4" x14ac:dyDescent="0.25">
      <c r="B54" s="1"/>
      <c r="C54" s="2">
        <v>2</v>
      </c>
      <c r="D54" s="2">
        <v>2</v>
      </c>
    </row>
    <row r="55" spans="2:4" x14ac:dyDescent="0.25">
      <c r="B55" s="1"/>
      <c r="C55" s="2">
        <v>3</v>
      </c>
      <c r="D55" s="2">
        <v>3</v>
      </c>
    </row>
    <row r="56" spans="2:4" x14ac:dyDescent="0.25">
      <c r="B56" s="1"/>
      <c r="C56" s="2">
        <v>4</v>
      </c>
      <c r="D56" s="2">
        <v>4</v>
      </c>
    </row>
    <row r="57" spans="2:4" x14ac:dyDescent="0.25">
      <c r="B57" s="1"/>
    </row>
    <row r="58" spans="2:4" x14ac:dyDescent="0.25">
      <c r="B58" s="3" t="s">
        <v>42</v>
      </c>
      <c r="C58" s="2" t="s">
        <v>4</v>
      </c>
      <c r="D58" s="2" t="s">
        <v>3</v>
      </c>
    </row>
    <row r="59" spans="2:4" x14ac:dyDescent="0.25">
      <c r="B59" s="1"/>
      <c r="C59" s="2">
        <v>0</v>
      </c>
      <c r="D59" s="2">
        <v>5</v>
      </c>
    </row>
    <row r="60" spans="2:4" x14ac:dyDescent="0.25">
      <c r="B60" s="1"/>
      <c r="C60" s="2">
        <v>6.2</v>
      </c>
      <c r="D60" s="2">
        <v>4</v>
      </c>
    </row>
    <row r="61" spans="2:4" x14ac:dyDescent="0.25">
      <c r="B61" s="1"/>
      <c r="C61" s="2">
        <v>6.4</v>
      </c>
      <c r="D61" s="2">
        <v>3</v>
      </c>
    </row>
    <row r="62" spans="2:4" x14ac:dyDescent="0.25">
      <c r="B62" s="1"/>
      <c r="C62" s="2">
        <v>6.6</v>
      </c>
      <c r="D62" s="2">
        <v>2</v>
      </c>
    </row>
    <row r="63" spans="2:4" x14ac:dyDescent="0.25">
      <c r="B63" s="1"/>
      <c r="C63" s="2">
        <v>6.8</v>
      </c>
      <c r="D63" s="2">
        <v>1</v>
      </c>
    </row>
    <row r="64" spans="2:4" x14ac:dyDescent="0.25">
      <c r="B64" s="1"/>
      <c r="C64" s="2">
        <v>7</v>
      </c>
      <c r="D64" s="2">
        <v>0</v>
      </c>
    </row>
    <row r="65" spans="2:4" x14ac:dyDescent="0.25">
      <c r="B65" s="1"/>
    </row>
    <row r="66" spans="2:4" x14ac:dyDescent="0.25">
      <c r="B66" s="3" t="s">
        <v>43</v>
      </c>
      <c r="C66" s="2" t="s">
        <v>4</v>
      </c>
      <c r="D66" s="2" t="s">
        <v>3</v>
      </c>
    </row>
    <row r="67" spans="2:4" x14ac:dyDescent="0.25">
      <c r="B67" s="1"/>
      <c r="C67" s="2">
        <v>0</v>
      </c>
      <c r="D67" s="2">
        <v>4</v>
      </c>
    </row>
    <row r="68" spans="2:4" x14ac:dyDescent="0.25">
      <c r="B68" s="1"/>
      <c r="C68" s="2">
        <v>2.9</v>
      </c>
      <c r="D68" s="2">
        <v>3</v>
      </c>
    </row>
    <row r="69" spans="2:4" x14ac:dyDescent="0.25">
      <c r="B69" s="1"/>
      <c r="C69" s="2">
        <v>3</v>
      </c>
      <c r="D69" s="2">
        <v>2</v>
      </c>
    </row>
    <row r="70" spans="2:4" x14ac:dyDescent="0.25">
      <c r="B70" s="1"/>
      <c r="C70" s="2">
        <v>3.1</v>
      </c>
      <c r="D70" s="2">
        <v>1</v>
      </c>
    </row>
    <row r="71" spans="2:4" x14ac:dyDescent="0.25">
      <c r="B71" s="1"/>
      <c r="C71" s="2">
        <v>3.2</v>
      </c>
      <c r="D71" s="2">
        <v>0</v>
      </c>
    </row>
    <row r="72" spans="2:4" x14ac:dyDescent="0.25">
      <c r="B72" s="1"/>
    </row>
    <row r="73" spans="2:4" x14ac:dyDescent="0.25">
      <c r="B73" s="3" t="s">
        <v>44</v>
      </c>
      <c r="C73" s="2" t="s">
        <v>4</v>
      </c>
      <c r="D73" s="2" t="s">
        <v>3</v>
      </c>
    </row>
    <row r="74" spans="2:4" x14ac:dyDescent="0.25">
      <c r="B74" s="1"/>
      <c r="C74" s="2" t="s">
        <v>69</v>
      </c>
      <c r="D74" s="2">
        <v>0</v>
      </c>
    </row>
    <row r="75" spans="2:4" x14ac:dyDescent="0.25">
      <c r="B75" s="1"/>
      <c r="C75" s="2" t="s">
        <v>68</v>
      </c>
      <c r="D75" s="2">
        <v>3</v>
      </c>
    </row>
    <row r="76" spans="2:4" x14ac:dyDescent="0.25">
      <c r="B76" s="1"/>
    </row>
    <row r="77" spans="2:4" x14ac:dyDescent="0.25">
      <c r="B77" s="3" t="s">
        <v>45</v>
      </c>
      <c r="C77" s="2" t="s">
        <v>4</v>
      </c>
      <c r="D77" s="2" t="s">
        <v>3</v>
      </c>
    </row>
    <row r="78" spans="2:4" x14ac:dyDescent="0.25">
      <c r="B78" s="1"/>
      <c r="C78" s="5" t="s">
        <v>7</v>
      </c>
      <c r="D78" s="2">
        <v>0</v>
      </c>
    </row>
    <row r="79" spans="2:4" x14ac:dyDescent="0.25">
      <c r="B79" s="1"/>
      <c r="C79" s="5" t="s">
        <v>8</v>
      </c>
      <c r="D79" s="2">
        <v>1</v>
      </c>
    </row>
    <row r="80" spans="2:4" x14ac:dyDescent="0.25">
      <c r="B80" s="1"/>
      <c r="C80" s="5" t="s">
        <v>0</v>
      </c>
      <c r="D80" s="2">
        <v>2</v>
      </c>
    </row>
    <row r="81" spans="2:4" x14ac:dyDescent="0.25">
      <c r="B81" s="1"/>
      <c r="C81" s="5" t="s">
        <v>9</v>
      </c>
      <c r="D81" s="2">
        <v>3</v>
      </c>
    </row>
    <row r="82" spans="2:4" x14ac:dyDescent="0.25">
      <c r="B82" s="1"/>
      <c r="C82" s="5" t="s">
        <v>10</v>
      </c>
      <c r="D82" s="2">
        <v>4</v>
      </c>
    </row>
    <row r="83" spans="2:4" x14ac:dyDescent="0.25">
      <c r="B83" s="1"/>
      <c r="C83" s="5" t="s">
        <v>11</v>
      </c>
      <c r="D83" s="2">
        <v>5</v>
      </c>
    </row>
    <row r="84" spans="2:4" x14ac:dyDescent="0.25">
      <c r="B84" s="1"/>
      <c r="C84" s="5" t="s">
        <v>12</v>
      </c>
      <c r="D84" s="2">
        <v>6</v>
      </c>
    </row>
    <row r="85" spans="2:4" x14ac:dyDescent="0.25">
      <c r="B85" s="1"/>
      <c r="C85" s="5" t="s">
        <v>13</v>
      </c>
      <c r="D85" s="2">
        <v>7</v>
      </c>
    </row>
    <row r="86" spans="2:4" x14ac:dyDescent="0.25">
      <c r="B86" s="1"/>
      <c r="C86" s="5" t="s">
        <v>14</v>
      </c>
      <c r="D86" s="2">
        <v>8</v>
      </c>
    </row>
    <row r="87" spans="2:4" x14ac:dyDescent="0.25">
      <c r="B87" s="1"/>
      <c r="C87" s="5" t="s">
        <v>15</v>
      </c>
      <c r="D87" s="2">
        <v>9</v>
      </c>
    </row>
    <row r="88" spans="2:4" x14ac:dyDescent="0.25">
      <c r="B88" s="1"/>
      <c r="C88" s="5" t="s">
        <v>16</v>
      </c>
      <c r="D88" s="2">
        <v>10</v>
      </c>
    </row>
    <row r="89" spans="2:4" x14ac:dyDescent="0.25">
      <c r="B89" s="1"/>
      <c r="C89" s="5" t="s">
        <v>17</v>
      </c>
      <c r="D89" s="2">
        <v>11</v>
      </c>
    </row>
    <row r="90" spans="2:4" x14ac:dyDescent="0.25">
      <c r="B90" s="1"/>
    </row>
    <row r="91" spans="2:4" x14ac:dyDescent="0.25">
      <c r="B91" s="3" t="s">
        <v>18</v>
      </c>
      <c r="C91" s="2" t="s">
        <v>4</v>
      </c>
      <c r="D91" s="2" t="s">
        <v>3</v>
      </c>
    </row>
    <row r="92" spans="2:4" x14ac:dyDescent="0.25">
      <c r="C92" s="2">
        <v>0</v>
      </c>
      <c r="D92" s="2" t="s">
        <v>71</v>
      </c>
    </row>
    <row r="93" spans="2:4" x14ac:dyDescent="0.25">
      <c r="C93" s="2">
        <v>11</v>
      </c>
      <c r="D93" s="2" t="s">
        <v>72</v>
      </c>
    </row>
    <row r="94" spans="2:4" x14ac:dyDescent="0.25">
      <c r="C94" s="2">
        <v>16</v>
      </c>
      <c r="D94" s="2" t="s">
        <v>73</v>
      </c>
    </row>
    <row r="95" spans="2:4" x14ac:dyDescent="0.25">
      <c r="C95" s="2">
        <v>21</v>
      </c>
      <c r="D95" s="2" t="s">
        <v>74</v>
      </c>
    </row>
    <row r="96" spans="2:4" x14ac:dyDescent="0.25">
      <c r="C96" s="2">
        <v>26</v>
      </c>
      <c r="D96" s="2" t="s">
        <v>75</v>
      </c>
    </row>
    <row r="97" spans="3:4" x14ac:dyDescent="0.25">
      <c r="C97" s="2">
        <v>30</v>
      </c>
      <c r="D97" s="2" t="s">
        <v>76</v>
      </c>
    </row>
  </sheetData>
  <sortState ref="C78:D89">
    <sortCondition ref="C7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34"/>
  <sheetViews>
    <sheetView topLeftCell="A13" workbookViewId="0">
      <selection activeCell="I22" sqref="I22"/>
    </sheetView>
  </sheetViews>
  <sheetFormatPr baseColWidth="10" defaultColWidth="11.42578125" defaultRowHeight="15" x14ac:dyDescent="0.25"/>
  <cols>
    <col min="1" max="1" width="11.42578125" style="1"/>
    <col min="2" max="2" width="49.5703125" style="1" bestFit="1" customWidth="1"/>
    <col min="3" max="3" width="11.42578125" style="8"/>
    <col min="4" max="16384" width="11.42578125" style="1"/>
  </cols>
  <sheetData>
    <row r="4" spans="2:3" x14ac:dyDescent="0.25">
      <c r="B4" s="3" t="s">
        <v>77</v>
      </c>
      <c r="C4" s="6" t="s">
        <v>65</v>
      </c>
    </row>
    <row r="5" spans="2:3" x14ac:dyDescent="0.25">
      <c r="B5" s="3"/>
      <c r="C5" s="6" t="s">
        <v>66</v>
      </c>
    </row>
    <row r="6" spans="2:3" x14ac:dyDescent="0.25">
      <c r="B6" s="3" t="s">
        <v>54</v>
      </c>
      <c r="C6" s="6" t="s">
        <v>67</v>
      </c>
    </row>
    <row r="7" spans="2:3" x14ac:dyDescent="0.25">
      <c r="B7" s="3"/>
      <c r="C7" s="6" t="s">
        <v>70</v>
      </c>
    </row>
    <row r="8" spans="2:3" x14ac:dyDescent="0.25">
      <c r="B8" s="3" t="s">
        <v>55</v>
      </c>
      <c r="C8" s="6" t="s">
        <v>67</v>
      </c>
    </row>
    <row r="9" spans="2:3" x14ac:dyDescent="0.25">
      <c r="B9" s="3"/>
      <c r="C9" s="6" t="s">
        <v>70</v>
      </c>
    </row>
    <row r="10" spans="2:3" x14ac:dyDescent="0.25">
      <c r="B10" s="3" t="s">
        <v>58</v>
      </c>
      <c r="C10" s="6">
        <v>0</v>
      </c>
    </row>
    <row r="11" spans="2:3" x14ac:dyDescent="0.25">
      <c r="B11" s="3"/>
      <c r="C11" s="6">
        <v>1</v>
      </c>
    </row>
    <row r="12" spans="2:3" x14ac:dyDescent="0.25">
      <c r="B12" s="3"/>
      <c r="C12" s="6">
        <v>2</v>
      </c>
    </row>
    <row r="13" spans="2:3" x14ac:dyDescent="0.25">
      <c r="B13" s="3"/>
      <c r="C13" s="6">
        <v>3</v>
      </c>
    </row>
    <row r="14" spans="2:3" x14ac:dyDescent="0.25">
      <c r="B14" s="3"/>
      <c r="C14" s="6">
        <v>4</v>
      </c>
    </row>
    <row r="15" spans="2:3" x14ac:dyDescent="0.25">
      <c r="B15" s="3"/>
      <c r="C15" s="7"/>
    </row>
    <row r="16" spans="2:3" x14ac:dyDescent="0.25">
      <c r="B16" s="3" t="s">
        <v>59</v>
      </c>
      <c r="C16" s="6">
        <v>0</v>
      </c>
    </row>
    <row r="17" spans="2:3" x14ac:dyDescent="0.25">
      <c r="B17" s="3"/>
      <c r="C17" s="6">
        <v>1</v>
      </c>
    </row>
    <row r="18" spans="2:3" x14ac:dyDescent="0.25">
      <c r="B18" s="3"/>
      <c r="C18" s="6">
        <v>2</v>
      </c>
    </row>
    <row r="19" spans="2:3" x14ac:dyDescent="0.25">
      <c r="B19" s="3"/>
      <c r="C19" s="6">
        <v>3</v>
      </c>
    </row>
    <row r="20" spans="2:3" x14ac:dyDescent="0.25">
      <c r="B20" s="3"/>
      <c r="C20" s="6">
        <v>4</v>
      </c>
    </row>
    <row r="21" spans="2:3" x14ac:dyDescent="0.25">
      <c r="B21" s="3" t="s">
        <v>44</v>
      </c>
      <c r="C21" s="7" t="s">
        <v>69</v>
      </c>
    </row>
    <row r="22" spans="2:3" x14ac:dyDescent="0.25">
      <c r="B22" s="3"/>
      <c r="C22" s="7" t="s">
        <v>68</v>
      </c>
    </row>
    <row r="23" spans="2:3" x14ac:dyDescent="0.25">
      <c r="B23" s="3" t="s">
        <v>45</v>
      </c>
      <c r="C23" s="7" t="s">
        <v>7</v>
      </c>
    </row>
    <row r="24" spans="2:3" x14ac:dyDescent="0.25">
      <c r="B24" s="3"/>
      <c r="C24" s="7" t="s">
        <v>8</v>
      </c>
    </row>
    <row r="25" spans="2:3" x14ac:dyDescent="0.25">
      <c r="B25" s="3"/>
      <c r="C25" s="7" t="s">
        <v>0</v>
      </c>
    </row>
    <row r="26" spans="2:3" x14ac:dyDescent="0.25">
      <c r="B26" s="3"/>
      <c r="C26" s="7" t="s">
        <v>9</v>
      </c>
    </row>
    <row r="27" spans="2:3" x14ac:dyDescent="0.25">
      <c r="B27" s="3"/>
      <c r="C27" s="7" t="s">
        <v>10</v>
      </c>
    </row>
    <row r="28" spans="2:3" x14ac:dyDescent="0.25">
      <c r="B28" s="3"/>
      <c r="C28" s="7" t="s">
        <v>11</v>
      </c>
    </row>
    <row r="29" spans="2:3" x14ac:dyDescent="0.25">
      <c r="B29" s="3"/>
      <c r="C29" s="7" t="s">
        <v>12</v>
      </c>
    </row>
    <row r="30" spans="2:3" x14ac:dyDescent="0.25">
      <c r="B30" s="3"/>
      <c r="C30" s="7" t="s">
        <v>13</v>
      </c>
    </row>
    <row r="31" spans="2:3" x14ac:dyDescent="0.25">
      <c r="B31" s="3"/>
      <c r="C31" s="7" t="s">
        <v>14</v>
      </c>
    </row>
    <row r="32" spans="2:3" x14ac:dyDescent="0.25">
      <c r="B32" s="3"/>
      <c r="C32" s="7" t="s">
        <v>15</v>
      </c>
    </row>
    <row r="33" spans="2:3" x14ac:dyDescent="0.25">
      <c r="B33" s="3"/>
      <c r="C33" s="7" t="s">
        <v>16</v>
      </c>
    </row>
    <row r="34" spans="2:3" x14ac:dyDescent="0.25">
      <c r="B34" s="3"/>
      <c r="C34" s="7" t="s">
        <v>17</v>
      </c>
    </row>
  </sheetData>
  <sheetProtection password="CC84"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E8" sqref="E8"/>
    </sheetView>
  </sheetViews>
  <sheetFormatPr baseColWidth="10" defaultColWidth="11.42578125" defaultRowHeight="15.75" x14ac:dyDescent="0.25"/>
  <cols>
    <col min="1" max="1" width="28.5703125" style="9" customWidth="1"/>
    <col min="2" max="2" width="84.42578125" style="10" customWidth="1"/>
    <col min="3" max="3" width="37.28515625" style="10" customWidth="1"/>
    <col min="4" max="16384" width="11.42578125" style="10"/>
  </cols>
  <sheetData>
    <row r="1" spans="1:2" x14ac:dyDescent="0.25">
      <c r="A1" s="9" t="s">
        <v>3</v>
      </c>
      <c r="B1" s="10" t="s">
        <v>19</v>
      </c>
    </row>
    <row r="2" spans="1:2" ht="31.5" x14ac:dyDescent="0.25">
      <c r="A2" s="9">
        <v>0</v>
      </c>
      <c r="B2" s="11" t="s">
        <v>78</v>
      </c>
    </row>
    <row r="3" spans="1:2" ht="47.25" x14ac:dyDescent="0.25">
      <c r="A3" s="9">
        <v>5</v>
      </c>
      <c r="B3" s="11" t="s">
        <v>79</v>
      </c>
    </row>
    <row r="4" spans="1:2" ht="94.5" x14ac:dyDescent="0.25">
      <c r="A4" s="9">
        <v>10</v>
      </c>
      <c r="B4" s="11" t="s">
        <v>80</v>
      </c>
    </row>
    <row r="5" spans="1:2" ht="63" x14ac:dyDescent="0.25">
      <c r="A5" s="9">
        <v>15</v>
      </c>
      <c r="B5" s="11" t="s">
        <v>81</v>
      </c>
    </row>
    <row r="6" spans="1:2" ht="94.5" x14ac:dyDescent="0.25">
      <c r="A6" s="9">
        <v>20</v>
      </c>
      <c r="B6" s="11" t="s">
        <v>82</v>
      </c>
    </row>
    <row r="7" spans="1:2" ht="94.5" x14ac:dyDescent="0.25">
      <c r="A7" s="9">
        <v>25</v>
      </c>
      <c r="B7" s="11" t="s">
        <v>83</v>
      </c>
    </row>
    <row r="8" spans="1:2" ht="110.25" x14ac:dyDescent="0.25">
      <c r="A8" s="9">
        <v>30</v>
      </c>
      <c r="B8" s="11" t="s">
        <v>84</v>
      </c>
    </row>
  </sheetData>
  <sheetProtection password="CC84"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000</vt:lpstr>
      <vt:lpstr>VERDICT</vt:lpstr>
      <vt:lpstr>POINTS</vt:lpstr>
      <vt:lpstr>LISTES</vt:lpstr>
      <vt:lpstr>COMMENTAIRES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dc:creator>
  <cp:lastModifiedBy>naim.schneyders</cp:lastModifiedBy>
  <cp:lastPrinted>2013-10-07T13:00:37Z</cp:lastPrinted>
  <dcterms:created xsi:type="dcterms:W3CDTF">2013-08-13T12:32:33Z</dcterms:created>
  <dcterms:modified xsi:type="dcterms:W3CDTF">2013-10-09T13:50:12Z</dcterms:modified>
</cp:coreProperties>
</file>